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c6af90deb2c41738/КПИ/Освітня програма Хімічні технології косметики/Навчальний план специальности/2021-2022/РнD 2021-2022/"/>
    </mc:Choice>
  </mc:AlternateContent>
  <xr:revisionPtr revIDLastSave="0" documentId="8_{028C648A-0647-4683-84BD-37CC92BC3054}" xr6:coauthVersionLast="46" xr6:coauthVersionMax="46" xr10:uidLastSave="{00000000-0000-0000-0000-000000000000}"/>
  <bookViews>
    <workbookView xWindow="2610" yWindow="720" windowWidth="16425" windowHeight="14580" activeTab="1" xr2:uid="{00000000-000D-0000-FFFF-FFFF00000000}"/>
  </bookViews>
  <sheets>
    <sheet name="РНП_PhD_1" sheetId="2" r:id="rId1"/>
    <sheet name="РНП_PhD_2 (в)" sheetId="5" r:id="rId2"/>
  </sheets>
  <definedNames>
    <definedName name="_xlnm.Print_Area" localSheetId="0">РНП_PhD_1!$B$2:$BF$73</definedName>
    <definedName name="_xlnm.Print_Area" localSheetId="1">'РНП_PhD_2 (в)'!$A$1:$BF$70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5" i="5" l="1"/>
  <c r="AX34" i="2"/>
  <c r="AX39" i="2" s="1"/>
  <c r="BF45" i="5" l="1"/>
  <c r="BD45" i="5"/>
  <c r="AR45" i="5"/>
  <c r="AS45" i="5"/>
  <c r="AQ45" i="5"/>
  <c r="BB62" i="5"/>
  <c r="AI45" i="5"/>
  <c r="AJ45" i="5"/>
  <c r="AJ46" i="5" s="1"/>
  <c r="AK45" i="5"/>
  <c r="AL45" i="5"/>
  <c r="AL46" i="5" s="1"/>
  <c r="AM45" i="5"/>
  <c r="AN45" i="5"/>
  <c r="AN46" i="5" s="1"/>
  <c r="AF45" i="5"/>
  <c r="AG41" i="5"/>
  <c r="AH41" i="5"/>
  <c r="AO41" i="5" s="1"/>
  <c r="AP41" i="5" l="1"/>
  <c r="BB65" i="5"/>
  <c r="BB64" i="5"/>
  <c r="BF44" i="5"/>
  <c r="BE44" i="5"/>
  <c r="BD44" i="5"/>
  <c r="BB44" i="5"/>
  <c r="BA44" i="5"/>
  <c r="AZ44" i="5"/>
  <c r="AY44" i="5"/>
  <c r="AX44" i="5"/>
  <c r="AS44" i="5"/>
  <c r="AR44" i="5"/>
  <c r="AQ44" i="5"/>
  <c r="AN44" i="5"/>
  <c r="AM44" i="5"/>
  <c r="AH44" i="5" s="1"/>
  <c r="AL44" i="5"/>
  <c r="AJ44" i="5"/>
  <c r="AG44" i="5"/>
  <c r="BC44" i="5"/>
  <c r="AO44" i="5"/>
  <c r="BC43" i="5"/>
  <c r="BC45" i="5" s="1"/>
  <c r="AH43" i="5"/>
  <c r="AG43" i="5"/>
  <c r="AR36" i="5"/>
  <c r="AR37" i="5" s="1"/>
  <c r="AF36" i="5"/>
  <c r="AG35" i="5"/>
  <c r="AG36" i="5" s="1"/>
  <c r="AO32" i="5"/>
  <c r="AL32" i="5"/>
  <c r="AJ32" i="5"/>
  <c r="BE31" i="5"/>
  <c r="BE32" i="5" s="1"/>
  <c r="BE37" i="5" s="1"/>
  <c r="BD31" i="5"/>
  <c r="BD32" i="5" s="1"/>
  <c r="BD37" i="5" s="1"/>
  <c r="BB31" i="5"/>
  <c r="BB32" i="5" s="1"/>
  <c r="BB37" i="5" s="1"/>
  <c r="BA31" i="5"/>
  <c r="BA32" i="5" s="1"/>
  <c r="BA37" i="5" s="1"/>
  <c r="BA46" i="5" s="1"/>
  <c r="AZ31" i="5"/>
  <c r="AZ32" i="5" s="1"/>
  <c r="AZ37" i="5" s="1"/>
  <c r="AZ46" i="5" s="1"/>
  <c r="AW31" i="5"/>
  <c r="AW32" i="5" s="1"/>
  <c r="AW37" i="5" s="1"/>
  <c r="AV31" i="5"/>
  <c r="AV32" i="5" s="1"/>
  <c r="AV37" i="5" s="1"/>
  <c r="AS31" i="5"/>
  <c r="AS32" i="5" s="1"/>
  <c r="AS37" i="5" s="1"/>
  <c r="AS46" i="5" s="1"/>
  <c r="AQ31" i="5"/>
  <c r="AQ32" i="5" s="1"/>
  <c r="AQ37" i="5" s="1"/>
  <c r="AM31" i="5"/>
  <c r="AM37" i="5" s="1"/>
  <c r="AM46" i="5" s="1"/>
  <c r="AK31" i="5"/>
  <c r="AK32" i="5" s="1"/>
  <c r="AK37" i="5" s="1"/>
  <c r="AK46" i="5" s="1"/>
  <c r="AI31" i="5"/>
  <c r="AI32" i="5" s="1"/>
  <c r="AI37" i="5" s="1"/>
  <c r="AI46" i="5" s="1"/>
  <c r="AF31" i="5"/>
  <c r="AF32" i="5" s="1"/>
  <c r="BC30" i="5"/>
  <c r="BC31" i="5" s="1"/>
  <c r="BC32" i="5" s="1"/>
  <c r="BC37" i="5" s="1"/>
  <c r="BC46" i="5" s="1"/>
  <c r="AH30" i="5"/>
  <c r="AG30" i="5"/>
  <c r="AY29" i="5"/>
  <c r="AY31" i="5" s="1"/>
  <c r="AY32" i="5" s="1"/>
  <c r="AY37" i="5" s="1"/>
  <c r="AY46" i="5" s="1"/>
  <c r="AH29" i="5"/>
  <c r="AG29" i="5"/>
  <c r="AV46" i="5" l="1"/>
  <c r="AV53" i="5" s="1"/>
  <c r="AW46" i="5"/>
  <c r="AW54" i="5" s="1"/>
  <c r="BB46" i="5"/>
  <c r="BE46" i="5"/>
  <c r="BD46" i="5"/>
  <c r="AH31" i="5"/>
  <c r="AH32" i="5" s="1"/>
  <c r="AH37" i="5" s="1"/>
  <c r="AG31" i="5"/>
  <c r="AG32" i="5" s="1"/>
  <c r="AG37" i="5" s="1"/>
  <c r="AP44" i="5"/>
  <c r="AP30" i="5"/>
  <c r="AP43" i="5"/>
  <c r="AP45" i="5" s="1"/>
  <c r="AG45" i="5"/>
  <c r="AO43" i="5"/>
  <c r="AO45" i="5" s="1"/>
  <c r="AO46" i="5" s="1"/>
  <c r="AH45" i="5"/>
  <c r="AF37" i="5"/>
  <c r="AF46" i="5" s="1"/>
  <c r="AQ46" i="5"/>
  <c r="AQ47" i="5" s="1"/>
  <c r="AR46" i="5"/>
  <c r="AR48" i="5" s="1"/>
  <c r="AS49" i="5"/>
  <c r="AP29" i="5"/>
  <c r="AP35" i="5"/>
  <c r="AP36" i="5" s="1"/>
  <c r="BF46" i="5" l="1"/>
  <c r="AH46" i="5"/>
  <c r="AP31" i="5"/>
  <c r="AP32" i="5" s="1"/>
  <c r="AP37" i="5" s="1"/>
  <c r="AP46" i="5" s="1"/>
  <c r="AG46" i="5"/>
  <c r="AF38" i="2" l="1"/>
  <c r="AR38" i="2"/>
  <c r="AR46" i="2"/>
  <c r="AG36" i="2" l="1"/>
  <c r="AP36" i="2" l="1"/>
  <c r="AK30" i="2" l="1"/>
  <c r="AI30" i="2"/>
  <c r="AF30" i="2"/>
  <c r="BB63" i="2" l="1"/>
  <c r="BE46" i="2" l="1"/>
  <c r="BD46" i="2"/>
  <c r="AK46" i="2"/>
  <c r="AI46" i="2"/>
  <c r="AF46" i="2"/>
  <c r="AQ30" i="2"/>
  <c r="BC44" i="2"/>
  <c r="BC43" i="2"/>
  <c r="BC42" i="2"/>
  <c r="BC46" i="2" s="1"/>
  <c r="AR45" i="2" l="1"/>
  <c r="AK45" i="2"/>
  <c r="AI45" i="2"/>
  <c r="BD30" i="2" l="1"/>
  <c r="BD39" i="2" s="1"/>
  <c r="BA30" i="2"/>
  <c r="AZ30" i="2"/>
  <c r="AZ39" i="2" s="1"/>
  <c r="AS30" i="2"/>
  <c r="AS39" i="2" s="1"/>
  <c r="AS47" i="2" s="1"/>
  <c r="AI39" i="2"/>
  <c r="BC29" i="2"/>
  <c r="BC30" i="2" s="1"/>
  <c r="AY28" i="2"/>
  <c r="AY30" i="2" s="1"/>
  <c r="BE30" i="2"/>
  <c r="AR30" i="2"/>
  <c r="AH29" i="2"/>
  <c r="AG29" i="2"/>
  <c r="AH28" i="2"/>
  <c r="AG28" i="2"/>
  <c r="AH30" i="2" l="1"/>
  <c r="AG30" i="2"/>
  <c r="AP29" i="2"/>
  <c r="AP28" i="2"/>
  <c r="AP30" i="2" l="1"/>
  <c r="AF45" i="2" l="1"/>
  <c r="AX45" i="2"/>
  <c r="AX46" i="2" s="1"/>
  <c r="AR34" i="2"/>
  <c r="AR39" i="2" s="1"/>
  <c r="AQ34" i="2"/>
  <c r="AF34" i="2"/>
  <c r="AQ39" i="2" l="1"/>
  <c r="AQ47" i="2" s="1"/>
  <c r="AQ48" i="2" s="1"/>
  <c r="AF39" i="2"/>
  <c r="AF47" i="2" s="1"/>
  <c r="AR47" i="2"/>
  <c r="AR49" i="2" s="1"/>
  <c r="AH44" i="2" l="1"/>
  <c r="AG44" i="2"/>
  <c r="AP44" i="2" l="1"/>
  <c r="AH43" i="2"/>
  <c r="AG43" i="2"/>
  <c r="AX47" i="2"/>
  <c r="AX56" i="2" s="1"/>
  <c r="AP43" i="2" l="1"/>
  <c r="AZ47" i="2" l="1"/>
  <c r="AH45" i="2"/>
  <c r="AG45" i="2"/>
  <c r="AH42" i="2"/>
  <c r="AH46" i="2" s="1"/>
  <c r="AG42" i="2"/>
  <c r="AG46" i="2" s="1"/>
  <c r="BD47" i="2"/>
  <c r="AI47" i="2"/>
  <c r="AG37" i="2"/>
  <c r="AG38" i="2" s="1"/>
  <c r="BE34" i="2"/>
  <c r="BE39" i="2" s="1"/>
  <c r="BC34" i="2"/>
  <c r="BC39" i="2" s="1"/>
  <c r="BA34" i="2"/>
  <c r="BA39" i="2" s="1"/>
  <c r="AY34" i="2"/>
  <c r="AY39" i="2" s="1"/>
  <c r="AK34" i="2"/>
  <c r="AK39" i="2" s="1"/>
  <c r="AH33" i="2"/>
  <c r="AG33" i="2"/>
  <c r="BC47" i="2" l="1"/>
  <c r="BA47" i="2"/>
  <c r="BE47" i="2"/>
  <c r="AK47" i="2"/>
  <c r="AY47" i="2"/>
  <c r="AP45" i="2"/>
  <c r="AP38" i="2"/>
  <c r="AP42" i="2"/>
  <c r="AP46" i="2" s="1"/>
  <c r="AP37" i="2"/>
  <c r="AP33" i="2"/>
  <c r="AH32" i="2"/>
  <c r="AH34" i="2" s="1"/>
  <c r="AH39" i="2" s="1"/>
  <c r="AG32" i="2"/>
  <c r="AG34" i="2" s="1"/>
  <c r="AG39" i="2" s="1"/>
  <c r="AH47" i="2" l="1"/>
  <c r="AP32" i="2"/>
  <c r="AP34" i="2" s="1"/>
  <c r="AP39" i="2" s="1"/>
  <c r="AP47" i="2" l="1"/>
  <c r="AG47" i="2"/>
</calcChain>
</file>

<file path=xl/sharedStrings.xml><?xml version="1.0" encoding="utf-8"?>
<sst xmlns="http://schemas.openxmlformats.org/spreadsheetml/2006/main" count="304" uniqueCount="155">
  <si>
    <t>РОБОЧИЙ   НАВЧАЛЬНИЙ   ПЛАН</t>
  </si>
  <si>
    <t>№ п/п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</si>
  <si>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</si>
  <si>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</si>
  <si>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</si>
  <si>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</si>
  <si>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</si>
  <si>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</si>
  <si>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</si>
  <si>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</si>
  <si>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</si>
  <si>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</si>
  <si>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</si>
  <si>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</si>
  <si>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</si>
  <si>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</si>
  <si>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</si>
  <si>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</si>
  <si>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</si>
  <si>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</si>
  <si>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</si>
  <si>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</si>
  <si>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</si>
  <si>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</si>
  <si>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</si>
  <si>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</si>
  <si>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</si>
  <si>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</si>
  <si>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>назва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</si>
  <si>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</si>
  <si>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</si>
  <si>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</si>
  <si>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</si>
  <si>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</si>
  <si>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>за НП</t>
  </si>
  <si>
    <t>з урахуван. 
Інд. занять</t>
  </si>
  <si>
    <t xml:space="preserve">  за спеціальністю</t>
  </si>
  <si>
    <t>Практич.
(комп.практ)</t>
  </si>
  <si>
    <t xml:space="preserve">Лаборатор
</t>
  </si>
  <si>
    <t xml:space="preserve">Разом нормативних циклу загальної підготовки </t>
  </si>
  <si>
    <t>1.2. ЦИКЛ ПРОФЕСІЙНОЇ ПІДГОТОВКИ</t>
  </si>
  <si>
    <t>ВСЬОГО НОРМАТИВНИХ</t>
  </si>
  <si>
    <t>ВСЬОГО ВИБІРКОВИХ</t>
  </si>
  <si>
    <t xml:space="preserve"> Кількість  екзаменів</t>
  </si>
  <si>
    <t>Кількість заліків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</si>
  <si>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</si>
  <si>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</si>
  <si>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</si>
  <si>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</si>
  <si>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t>(прийому 2020 р.)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</si>
  <si>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</si>
  <si>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 xml:space="preserve"> 2. ВИБІРКОВІ</t>
  </si>
  <si>
    <t>Розподіл аудиторних годин  за
курсами і семестрами</t>
  </si>
  <si>
    <t xml:space="preserve">  доктора філософії</t>
  </si>
  <si>
    <r>
      <t xml:space="preserve">              </t>
    </r>
    <r>
      <rPr>
        <b/>
        <u/>
        <sz val="36"/>
        <rFont val="Arial"/>
        <family val="2"/>
        <charset val="204"/>
      </rPr>
      <t>ступеня магістра</t>
    </r>
  </si>
  <si>
    <t>І курс</t>
  </si>
  <si>
    <t>1 семестр</t>
  </si>
  <si>
    <t>2 семестр</t>
  </si>
  <si>
    <t>Методологія наукових досліджень</t>
  </si>
  <si>
    <t xml:space="preserve"> 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</si>
  <si>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</si>
  <si>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</si>
  <si>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1. НОРМАТИВНІ</t>
  </si>
  <si>
    <t>1.1. ЦИКЛ ЗАГАЛЬНОЇ ПІДГОТОВКИ</t>
  </si>
  <si>
    <t>Разом за п. 2.1.1</t>
  </si>
  <si>
    <t>Голова НМК</t>
  </si>
  <si>
    <t xml:space="preserve">Завідувач кафедри  </t>
  </si>
  <si>
    <t>ІІ курс</t>
  </si>
  <si>
    <t>3 семестр</t>
  </si>
  <si>
    <t>4 семестр</t>
  </si>
  <si>
    <t>2.2. Навчальні дисципліни  для здобуття універсальних компетентностей  дослідника (4 кредита)</t>
  </si>
  <si>
    <t xml:space="preserve">                  ___________ Анатолій  МЕЛЬНИЧЕНКО</t>
  </si>
  <si>
    <t xml:space="preserve">                     ____________ Анатолій  МЕЛЬНИЧЕНКО                       </t>
  </si>
  <si>
    <t xml:space="preserve">        ступеня магістра</t>
  </si>
  <si>
    <t>ПРАКТИКИ</t>
  </si>
  <si>
    <t>РОЗПОДІЛ ГОДИН ПО ПІДГОТОВЦІ ТА ЗАХИСТУ ДИСЕРТАЦІЇ ДОКТОРА ФІЛОСОФІЇ</t>
  </si>
  <si>
    <t>№</t>
  </si>
  <si>
    <t>Вид практики</t>
  </si>
  <si>
    <t>Термін проведення</t>
  </si>
  <si>
    <t>Тривалість у тижнях</t>
  </si>
  <si>
    <t>Семестр</t>
  </si>
  <si>
    <t>Вид роботи</t>
  </si>
  <si>
    <t>Норма в годинах
на 1 аспіранта</t>
  </si>
  <si>
    <t>Кафедра</t>
  </si>
  <si>
    <t>Кількість
аспірантів</t>
  </si>
  <si>
    <t>Всього 
годин</t>
  </si>
  <si>
    <t>Б</t>
  </si>
  <si>
    <t>К</t>
  </si>
  <si>
    <t>Керівництво</t>
  </si>
  <si>
    <t>25 год на сем</t>
  </si>
  <si>
    <t>Педагогічна практика</t>
  </si>
  <si>
    <t>*</t>
  </si>
  <si>
    <t>Геоінженерії</t>
  </si>
  <si>
    <t>16 Хімічна та біоінженерія</t>
  </si>
  <si>
    <t>161 Хімічні технології та інженерія</t>
  </si>
  <si>
    <t>Хімічні технології та інженерія</t>
  </si>
  <si>
    <t>Технології неорганічних речовин, водоочищення та загальної хімічної технології</t>
  </si>
  <si>
    <t>ступеня магістра</t>
  </si>
  <si>
    <t>Англійської мови технічного-спрямування №1</t>
  </si>
  <si>
    <t>Академічне письмо</t>
  </si>
  <si>
    <t>Нанохімія і наноматеріали</t>
  </si>
  <si>
    <t>18 тижнів</t>
  </si>
  <si>
    <t>13 тижнів</t>
  </si>
  <si>
    <t>Освітні компоненти
(навчальні дисципліни, курсові проекти (роботи), практики, кваліфікаційна робота)</t>
  </si>
  <si>
    <t>60 кр.ЕСТS</t>
  </si>
  <si>
    <t>Філософські засади наукової діяльності-1. Науковий світогляд та етична культура науковця</t>
  </si>
  <si>
    <t xml:space="preserve">Філософські засади наукової діяльності-2. Філософська гносеологія та епістемологія </t>
  </si>
  <si>
    <t>Разом</t>
  </si>
  <si>
    <t xml:space="preserve">Навчальні дисципліни для здобуття мовних компетентностей  </t>
  </si>
  <si>
    <t>Філософії</t>
  </si>
  <si>
    <t>Наукові проєкти та гранти</t>
  </si>
  <si>
    <t>Міжнародні наукові проєкти</t>
  </si>
  <si>
    <t>Технології електрохімічних виробництв</t>
  </si>
  <si>
    <t>Хімічної технології кераміки та скла</t>
  </si>
  <si>
    <t xml:space="preserve">Навчальні дисципліни для здобуття універсальних компетентостей дослідника               </t>
  </si>
  <si>
    <t>Гарант ОНП</t>
  </si>
  <si>
    <t xml:space="preserve">Навчальні дисципліни для  здобуття глибинних  знань зі спеціальності   </t>
  </si>
  <si>
    <t xml:space="preserve">Навчальні дисципліни для здобуття універсальних компетентростей дослідника               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</si>
  <si>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</si>
  <si>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</si>
  <si>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</si>
  <si>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</si>
  <si>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</si>
  <si>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</si>
  <si>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t>Науково-дослідна</t>
  </si>
  <si>
    <t xml:space="preserve"> з галузі знань</t>
  </si>
  <si>
    <t xml:space="preserve"> Підготовки</t>
  </si>
  <si>
    <t>з галузі знань</t>
  </si>
  <si>
    <t>доктора філософії</t>
  </si>
  <si>
    <t>очна (денна, вічірня)</t>
  </si>
  <si>
    <t>денна</t>
  </si>
  <si>
    <t>Навчальні дисципліни для оволодіння загальнонауковими (філософськими) компетентностями</t>
  </si>
  <si>
    <t>Науково-дослідна практика-1</t>
  </si>
  <si>
    <t>Науково-дослідна практика-2</t>
  </si>
  <si>
    <t xml:space="preserve">                           на 2021/ 2022 навчальний рік</t>
  </si>
  <si>
    <t>(прийому 2021 р.)</t>
  </si>
  <si>
    <t>Ольга САНГІНОВА</t>
  </si>
  <si>
    <t>Ольга ЛІНЮЧЕВА</t>
  </si>
  <si>
    <r>
      <t xml:space="preserve">"_____"_________________ </t>
    </r>
    <r>
      <rPr>
        <b/>
        <sz val="26"/>
        <rFont val="Arial"/>
        <family val="2"/>
        <charset val="204"/>
      </rPr>
      <t>2021 р.</t>
    </r>
  </si>
  <si>
    <t>Проблеми якості косметичнних засобів</t>
  </si>
  <si>
    <t>Фізичної хімії</t>
  </si>
  <si>
    <t>18.04 - 05.06.22</t>
  </si>
  <si>
    <t>Сучасні системи глибокої селективної екстракції БАР</t>
  </si>
  <si>
    <t xml:space="preserve">Випускова кафедра </t>
  </si>
  <si>
    <t>ХД-в-01ф (2+0)</t>
  </si>
  <si>
    <t>13.12.21-26.12.21</t>
  </si>
  <si>
    <t>Зав.кафедри</t>
  </si>
  <si>
    <t>Олена ЧИГИРИНЕЦЬ</t>
  </si>
  <si>
    <t>вечірня</t>
  </si>
  <si>
    <t>Освітній компонент 6 Ф-Каталогу</t>
  </si>
  <si>
    <t>Освітній компонент 5 Ф-Каталогу</t>
  </si>
  <si>
    <t>ХД-11ф (1+0)</t>
  </si>
  <si>
    <t>60 кр. ЕСТS</t>
  </si>
  <si>
    <t>Освітній компонент 4 з Ф-Каталогу</t>
  </si>
  <si>
    <t>15.11 - 26.12.21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</si>
</sst>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0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b/>
      <sz val="40"/>
      <name val="Arial"/>
      <family val="2"/>
    </font>
    <font>
      <b/>
      <sz val="48"/>
      <name val="Arial"/>
      <family val="2"/>
    </font>
    <font>
      <b/>
      <sz val="48"/>
      <name val="Arial"/>
      <family val="2"/>
      <charset val="204"/>
    </font>
    <font>
      <sz val="36"/>
      <name val="Arial Cyr"/>
      <charset val="204"/>
    </font>
    <font>
      <sz val="48"/>
      <name val="Arial Cyr"/>
      <charset val="204"/>
    </font>
    <font>
      <sz val="40"/>
      <name val="Arial"/>
      <family val="2"/>
    </font>
    <font>
      <sz val="40"/>
      <name val="Arial Cyr"/>
      <charset val="204"/>
    </font>
    <font>
      <sz val="40"/>
      <name val="Arial"/>
      <family val="2"/>
      <charset val="204"/>
    </font>
    <font>
      <b/>
      <u/>
      <sz val="36"/>
      <name val="Arial"/>
      <family val="2"/>
      <charset val="204"/>
    </font>
    <font>
      <b/>
      <i/>
      <sz val="40"/>
      <color indexed="8"/>
      <name val="Arial"/>
      <family val="2"/>
      <charset val="204"/>
    </font>
    <font>
      <b/>
      <sz val="40"/>
      <color indexed="8"/>
      <name val="Arial"/>
      <family val="2"/>
    </font>
    <font>
      <sz val="40"/>
      <color indexed="8"/>
      <name val="Arial"/>
      <family val="2"/>
      <charset val="204"/>
    </font>
    <font>
      <b/>
      <sz val="40"/>
      <color indexed="10"/>
      <name val="Arial"/>
      <family val="2"/>
    </font>
    <font>
      <sz val="40"/>
      <color indexed="10"/>
      <name val="Arial Cyr"/>
      <charset val="204"/>
    </font>
    <font>
      <b/>
      <sz val="40"/>
      <color indexed="8"/>
      <name val="Arial"/>
      <family val="2"/>
      <charset val="204"/>
    </font>
    <font>
      <b/>
      <i/>
      <sz val="40"/>
      <color indexed="10"/>
      <name val="Arial"/>
      <family val="2"/>
      <charset val="204"/>
    </font>
    <font>
      <sz val="40"/>
      <color indexed="10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</font>
    <font>
      <b/>
      <sz val="38"/>
      <name val="Arial"/>
      <family val="2"/>
      <charset val="204"/>
    </font>
    <font>
      <sz val="72"/>
      <name val="Arial"/>
      <family val="2"/>
      <charset val="204"/>
    </font>
    <font>
      <b/>
      <sz val="40"/>
      <color theme="0"/>
      <name val="Arial"/>
      <family val="2"/>
    </font>
    <font>
      <b/>
      <sz val="36"/>
      <color theme="0"/>
      <name val="Arial"/>
      <family val="2"/>
    </font>
    <font>
      <sz val="48"/>
      <name val="Arial"/>
      <family val="2"/>
      <charset val="204"/>
    </font>
    <font>
      <b/>
      <sz val="48"/>
      <color indexed="8"/>
      <name val="Arial"/>
      <family val="2"/>
    </font>
    <font>
      <sz val="48"/>
      <color indexed="8"/>
      <name val="Arial Cyr"/>
      <charset val="204"/>
    </font>
    <font>
      <sz val="48"/>
      <color indexed="8"/>
      <name val="Arial"/>
      <family val="2"/>
      <charset val="204"/>
    </font>
    <font>
      <b/>
      <sz val="48"/>
      <color indexed="8"/>
      <name val="Arial"/>
      <family val="2"/>
      <charset val="204"/>
    </font>
    <font>
      <b/>
      <sz val="44"/>
      <name val="Arial"/>
      <family val="2"/>
    </font>
    <font>
      <sz val="44"/>
      <name val="Arial Cyr"/>
      <charset val="204"/>
    </font>
    <font>
      <b/>
      <sz val="48"/>
      <name val="Arial Cyr"/>
      <family val="2"/>
      <charset val="204"/>
    </font>
    <font>
      <b/>
      <sz val="44"/>
      <name val="Arial Cyr"/>
      <family val="2"/>
      <charset val="204"/>
    </font>
    <font>
      <b/>
      <sz val="48"/>
      <name val="Arial Cyr"/>
      <charset val="204"/>
    </font>
    <font>
      <b/>
      <sz val="44"/>
      <name val="Arial Cyr"/>
      <charset val="204"/>
    </font>
    <font>
      <b/>
      <sz val="46"/>
      <name val="Arial"/>
      <family val="2"/>
      <charset val="204"/>
    </font>
    <font>
      <b/>
      <sz val="46"/>
      <name val="Arial Cyr"/>
      <charset val="204"/>
    </font>
    <font>
      <b/>
      <sz val="46"/>
      <name val="Arial"/>
      <family val="2"/>
    </font>
    <font>
      <sz val="46"/>
      <name val="Arial"/>
      <family val="2"/>
      <charset val="204"/>
    </font>
    <font>
      <sz val="44"/>
      <name val="Arial"/>
      <family val="2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2">
    <xf numFmtId="0" fontId="0" fillId="0" borderId="0" xfId="0"/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39" xfId="0" applyNumberFormat="1" applyFont="1" applyFill="1" applyBorder="1" applyAlignment="1">
      <alignment horizontal="left" vertical="center"/>
    </xf>
    <xf numFmtId="49" fontId="8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/>
    </xf>
    <xf numFmtId="49" fontId="40" fillId="0" borderId="39" xfId="0" applyNumberFormat="1" applyFont="1" applyFill="1" applyBorder="1" applyAlignment="1">
      <alignment horizontal="left" vertical="center"/>
    </xf>
    <xf numFmtId="0" fontId="41" fillId="0" borderId="39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4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3" fillId="0" borderId="99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left" vertical="center" wrapText="1"/>
    </xf>
    <xf numFmtId="0" fontId="3" fillId="0" borderId="75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/>
    <xf numFmtId="0" fontId="8" fillId="0" borderId="0" xfId="0" applyFont="1" applyFill="1" applyBorder="1" applyAlignment="1">
      <alignment horizontal="left" vertical="top"/>
    </xf>
    <xf numFmtId="0" fontId="35" fillId="0" borderId="39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textRotation="90"/>
    </xf>
    <xf numFmtId="0" fontId="2" fillId="0" borderId="41" xfId="0" applyNumberFormat="1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17" fillId="0" borderId="4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3" fillId="0" borderId="101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/>
    <xf numFmtId="0" fontId="3" fillId="0" borderId="98" xfId="0" applyFont="1" applyFill="1" applyBorder="1" applyAlignment="1">
      <alignment horizontal="center" vertical="center"/>
    </xf>
    <xf numFmtId="0" fontId="3" fillId="0" borderId="75" xfId="0" applyNumberFormat="1" applyFont="1" applyFill="1" applyBorder="1" applyAlignment="1">
      <alignment horizontal="center" vertical="center" wrapText="1" shrinkToFit="1"/>
    </xf>
    <xf numFmtId="0" fontId="3" fillId="0" borderId="101" xfId="0" applyNumberFormat="1" applyFont="1" applyFill="1" applyBorder="1" applyAlignment="1">
      <alignment horizontal="center" vertical="center" wrapText="1" shrinkToFit="1"/>
    </xf>
    <xf numFmtId="0" fontId="3" fillId="0" borderId="76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0" borderId="76" xfId="0" applyNumberFormat="1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4" fontId="3" fillId="0" borderId="99" xfId="0" applyNumberFormat="1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43" xfId="0" applyFont="1" applyFill="1" applyBorder="1"/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07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105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108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left" vertical="center" wrapText="1"/>
    </xf>
    <xf numFmtId="0" fontId="3" fillId="0" borderId="109" xfId="0" applyFont="1" applyFill="1" applyBorder="1" applyAlignment="1" applyProtection="1">
      <alignment horizontal="center" vertical="center" wrapText="1"/>
    </xf>
    <xf numFmtId="0" fontId="3" fillId="0" borderId="107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09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03" xfId="0" applyFont="1" applyFill="1" applyBorder="1" applyAlignment="1" applyProtection="1">
      <alignment horizontal="center" vertical="center" wrapText="1"/>
    </xf>
    <xf numFmtId="0" fontId="3" fillId="0" borderId="102" xfId="0" applyFont="1" applyFill="1" applyBorder="1" applyAlignment="1" applyProtection="1">
      <alignment horizontal="center" vertical="center" wrapText="1"/>
    </xf>
    <xf numFmtId="0" fontId="3" fillId="0" borderId="101" xfId="0" applyFont="1" applyFill="1" applyBorder="1" applyAlignment="1" applyProtection="1">
      <alignment horizontal="center" vertical="center" wrapText="1"/>
    </xf>
    <xf numFmtId="0" fontId="3" fillId="0" borderId="99" xfId="0" applyNumberFormat="1" applyFont="1" applyFill="1" applyBorder="1" applyAlignment="1">
      <alignment horizontal="center" vertical="center" shrinkToFi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103" xfId="0" applyNumberFormat="1" applyFont="1" applyFill="1" applyBorder="1" applyAlignment="1">
      <alignment horizontal="center" vertical="center" shrinkToFit="1"/>
    </xf>
    <xf numFmtId="0" fontId="3" fillId="0" borderId="77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0" fontId="3" fillId="0" borderId="10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top"/>
    </xf>
    <xf numFmtId="0" fontId="40" fillId="0" borderId="37" xfId="0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38" xfId="0" applyNumberFormat="1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NumberFormat="1" applyFont="1" applyFill="1" applyBorder="1"/>
    <xf numFmtId="49" fontId="21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justify" wrapText="1"/>
    </xf>
    <xf numFmtId="0" fontId="22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justify"/>
    </xf>
    <xf numFmtId="49" fontId="27" fillId="0" borderId="0" xfId="0" applyNumberFormat="1" applyFont="1" applyFill="1" applyBorder="1" applyAlignment="1">
      <alignment horizontal="left" vertical="justify"/>
    </xf>
    <xf numFmtId="49" fontId="27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0" fontId="18" fillId="0" borderId="0" xfId="0" applyFont="1" applyFill="1" applyBorder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99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0" fillId="0" borderId="24" xfId="0" applyFont="1" applyFill="1" applyBorder="1" applyAlignment="1" applyProtection="1">
      <alignment horizontal="left" vertical="center" wrapText="1"/>
    </xf>
    <xf numFmtId="0" fontId="60" fillId="0" borderId="44" xfId="0" applyFont="1" applyFill="1" applyBorder="1" applyAlignment="1" applyProtection="1">
      <alignment horizontal="left" vertical="center" wrapText="1"/>
    </xf>
    <xf numFmtId="1" fontId="3" fillId="0" borderId="99" xfId="0" applyNumberFormat="1" applyFont="1" applyFill="1" applyBorder="1" applyAlignment="1">
      <alignment horizontal="center" vertical="center"/>
    </xf>
    <xf numFmtId="1" fontId="3" fillId="0" borderId="101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17" fillId="0" borderId="111" xfId="0" applyFont="1" applyFill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top" wrapText="1"/>
    </xf>
    <xf numFmtId="0" fontId="3" fillId="0" borderId="98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 vertical="justify" wrapText="1"/>
    </xf>
    <xf numFmtId="49" fontId="47" fillId="0" borderId="0" xfId="0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/>
    <xf numFmtId="1" fontId="3" fillId="0" borderId="29" xfId="0" applyNumberFormat="1" applyFont="1" applyFill="1" applyBorder="1" applyAlignment="1">
      <alignment horizontal="center" vertical="center" wrapText="1" shrinkToFit="1"/>
    </xf>
    <xf numFmtId="49" fontId="3" fillId="0" borderId="39" xfId="0" applyNumberFormat="1" applyFont="1" applyFill="1" applyBorder="1" applyAlignment="1"/>
    <xf numFmtId="0" fontId="64" fillId="0" borderId="0" xfId="0" applyFont="1" applyFill="1" applyBorder="1" applyAlignment="1" applyProtection="1"/>
    <xf numFmtId="49" fontId="64" fillId="0" borderId="0" xfId="0" applyNumberFormat="1" applyFont="1" applyFill="1" applyBorder="1" applyAlignment="1" applyProtection="1">
      <alignment horizontal="left"/>
    </xf>
    <xf numFmtId="0" fontId="65" fillId="0" borderId="0" xfId="0" applyFont="1" applyFill="1" applyBorder="1" applyAlignment="1" applyProtection="1"/>
    <xf numFmtId="0" fontId="66" fillId="0" borderId="0" xfId="0" applyFont="1" applyFill="1" applyBorder="1" applyAlignment="1" applyProtection="1"/>
    <xf numFmtId="0" fontId="66" fillId="0" borderId="0" xfId="0" applyFont="1" applyFill="1" applyBorder="1" applyAlignment="1" applyProtection="1">
      <alignment horizontal="right"/>
    </xf>
    <xf numFmtId="0" fontId="66" fillId="0" borderId="0" xfId="0" applyFont="1" applyFill="1" applyBorder="1" applyAlignment="1" applyProtection="1">
      <alignment horizontal="center"/>
    </xf>
    <xf numFmtId="0" fontId="66" fillId="0" borderId="0" xfId="0" applyFont="1" applyFill="1" applyBorder="1" applyProtection="1"/>
    <xf numFmtId="0" fontId="67" fillId="0" borderId="0" xfId="0" applyFont="1" applyFill="1" applyBorder="1" applyAlignment="1" applyProtection="1">
      <alignment horizontal="center" vertical="top"/>
    </xf>
    <xf numFmtId="0" fontId="67" fillId="0" borderId="0" xfId="0" applyFont="1" applyFill="1" applyBorder="1" applyAlignment="1" applyProtection="1">
      <alignment horizontal="left" vertical="top"/>
    </xf>
    <xf numFmtId="0" fontId="3" fillId="0" borderId="30" xfId="0" applyFont="1" applyFill="1" applyBorder="1" applyAlignment="1">
      <alignment horizontal="center" vertical="center"/>
    </xf>
    <xf numFmtId="0" fontId="40" fillId="0" borderId="117" xfId="0" applyNumberFormat="1" applyFont="1" applyFill="1" applyBorder="1" applyAlignment="1">
      <alignment horizontal="center" vertical="center"/>
    </xf>
    <xf numFmtId="0" fontId="40" fillId="0" borderId="118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40" fillId="0" borderId="119" xfId="0" applyNumberFormat="1" applyFont="1" applyFill="1" applyBorder="1" applyAlignment="1">
      <alignment horizontal="center" vertical="center"/>
    </xf>
    <xf numFmtId="0" fontId="40" fillId="0" borderId="120" xfId="0" applyNumberFormat="1" applyFont="1" applyFill="1" applyBorder="1" applyAlignment="1">
      <alignment horizontal="center" vertical="center"/>
    </xf>
    <xf numFmtId="0" fontId="40" fillId="0" borderId="32" xfId="0" applyNumberFormat="1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0" fillId="0" borderId="109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24" xfId="0" applyNumberFormat="1" applyFont="1" applyFill="1" applyBorder="1" applyAlignment="1">
      <alignment horizontal="center" vertical="center"/>
    </xf>
    <xf numFmtId="0" fontId="40" fillId="0" borderId="30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1" xfId="0" applyNumberFormat="1" applyFont="1" applyFill="1" applyBorder="1" applyAlignment="1">
      <alignment horizontal="center" vertical="center"/>
    </xf>
    <xf numFmtId="0" fontId="40" fillId="0" borderId="121" xfId="0" applyNumberFormat="1" applyFont="1" applyFill="1" applyBorder="1" applyAlignment="1">
      <alignment horizontal="center" vertical="center"/>
    </xf>
    <xf numFmtId="0" fontId="40" fillId="0" borderId="122" xfId="0" applyNumberFormat="1" applyFont="1" applyFill="1" applyBorder="1" applyAlignment="1">
      <alignment horizontal="center" vertical="center"/>
    </xf>
    <xf numFmtId="0" fontId="40" fillId="0" borderId="123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 vertical="center"/>
    </xf>
    <xf numFmtId="0" fontId="40" fillId="0" borderId="12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 wrapText="1"/>
    </xf>
    <xf numFmtId="49" fontId="58" fillId="0" borderId="39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66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0" fillId="0" borderId="74" xfId="0" applyNumberFormat="1" applyFont="1" applyFill="1" applyBorder="1" applyAlignment="1">
      <alignment vertical="center" wrapText="1"/>
    </xf>
    <xf numFmtId="0" fontId="40" fillId="0" borderId="77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119" xfId="0" applyFont="1" applyFill="1" applyBorder="1" applyAlignment="1" applyProtection="1">
      <alignment horizontal="left" vertical="center" wrapText="1"/>
    </xf>
    <xf numFmtId="0" fontId="3" fillId="0" borderId="119" xfId="0" applyNumberFormat="1" applyFont="1" applyFill="1" applyBorder="1" applyAlignment="1">
      <alignment horizontal="center" vertical="center" wrapText="1" shrinkToFit="1"/>
    </xf>
    <xf numFmtId="0" fontId="3" fillId="0" borderId="118" xfId="0" applyNumberFormat="1" applyFont="1" applyFill="1" applyBorder="1" applyAlignment="1">
      <alignment horizontal="center" vertical="center" wrapText="1" shrinkToFit="1"/>
    </xf>
    <xf numFmtId="0" fontId="3" fillId="0" borderId="120" xfId="0" applyNumberFormat="1" applyFont="1" applyFill="1" applyBorder="1" applyAlignment="1">
      <alignment horizontal="center" vertical="center" wrapText="1" shrinkToFit="1"/>
    </xf>
    <xf numFmtId="0" fontId="3" fillId="0" borderId="126" xfId="0" applyNumberFormat="1" applyFont="1" applyFill="1" applyBorder="1" applyAlignment="1">
      <alignment horizontal="center" vertical="center" wrapText="1" shrinkToFit="1"/>
    </xf>
    <xf numFmtId="0" fontId="3" fillId="0" borderId="118" xfId="0" applyNumberFormat="1" applyFont="1" applyFill="1" applyBorder="1" applyAlignment="1">
      <alignment horizontal="center" vertical="center" shrinkToFit="1"/>
    </xf>
    <xf numFmtId="0" fontId="3" fillId="0" borderId="119" xfId="0" applyNumberFormat="1" applyFont="1" applyFill="1" applyBorder="1" applyAlignment="1">
      <alignment horizontal="center" vertical="center" shrinkToFit="1"/>
    </xf>
    <xf numFmtId="0" fontId="3" fillId="0" borderId="120" xfId="0" applyNumberFormat="1" applyFont="1" applyFill="1" applyBorder="1" applyAlignment="1">
      <alignment horizontal="center" vertical="center" shrinkToFi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18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85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5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80" xfId="0" applyNumberFormat="1" applyFont="1" applyFill="1" applyBorder="1" applyAlignment="1">
      <alignment horizontal="center" vertical="center" wrapText="1" shrinkToFit="1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right"/>
    </xf>
    <xf numFmtId="0" fontId="0" fillId="0" borderId="0" xfId="0" applyFill="1" applyAlignment="1" applyProtection="1"/>
    <xf numFmtId="49" fontId="18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left" vertical="justify"/>
    </xf>
    <xf numFmtId="0" fontId="7" fillId="0" borderId="0" xfId="0" applyNumberFormat="1" applyFont="1" applyFill="1" applyBorder="1" applyAlignment="1">
      <alignment horizontal="left" vertical="center" wrapText="1"/>
    </xf>
    <xf numFmtId="0" fontId="63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/>
    <xf numFmtId="0" fontId="33" fillId="0" borderId="0" xfId="0" applyFont="1" applyFill="1" applyBorder="1"/>
    <xf numFmtId="0" fontId="32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30" fillId="0" borderId="0" xfId="0" applyFont="1" applyFill="1" applyBorder="1" applyProtection="1"/>
    <xf numFmtId="49" fontId="30" fillId="0" borderId="0" xfId="0" applyNumberFormat="1" applyFont="1" applyFill="1" applyBorder="1" applyAlignment="1" applyProtection="1">
      <alignment horizontal="left" vertical="justify" wrapText="1"/>
    </xf>
    <xf numFmtId="0" fontId="32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justify"/>
    </xf>
    <xf numFmtId="0" fontId="30" fillId="0" borderId="0" xfId="0" applyFont="1" applyFill="1" applyBorder="1"/>
    <xf numFmtId="0" fontId="1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85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49" fontId="64" fillId="0" borderId="0" xfId="0" applyNumberFormat="1" applyFont="1" applyFill="1" applyBorder="1" applyAlignment="1" applyProtection="1">
      <alignment horizontal="right" vertical="justify"/>
    </xf>
    <xf numFmtId="11" fontId="42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1" fontId="42" fillId="0" borderId="0" xfId="0" applyNumberFormat="1" applyFont="1" applyFill="1" applyBorder="1" applyAlignment="1" applyProtection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58" fillId="0" borderId="71" xfId="0" applyNumberFormat="1" applyFont="1" applyFill="1" applyBorder="1" applyAlignment="1">
      <alignment vertical="center" wrapText="1"/>
    </xf>
    <xf numFmtId="0" fontId="58" fillId="0" borderId="0" xfId="0" applyNumberFormat="1" applyFont="1" applyFill="1" applyBorder="1" applyAlignment="1">
      <alignment vertical="center" wrapText="1"/>
    </xf>
    <xf numFmtId="0" fontId="58" fillId="0" borderId="54" xfId="0" applyNumberFormat="1" applyFont="1" applyFill="1" applyBorder="1" applyAlignment="1">
      <alignment vertical="center" wrapText="1"/>
    </xf>
    <xf numFmtId="0" fontId="40" fillId="0" borderId="71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40" fillId="0" borderId="54" xfId="0" applyNumberFormat="1" applyFont="1" applyFill="1" applyBorder="1" applyAlignment="1">
      <alignment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 applyProtection="1">
      <alignment horizontal="right" vertical="justify"/>
    </xf>
    <xf numFmtId="0" fontId="22" fillId="0" borderId="39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/>
    <xf numFmtId="0" fontId="29" fillId="0" borderId="39" xfId="0" applyFont="1" applyFill="1" applyBorder="1" applyAlignment="1" applyProtection="1"/>
    <xf numFmtId="0" fontId="0" fillId="0" borderId="39" xfId="0" applyFill="1" applyBorder="1" applyAlignment="1" applyProtection="1"/>
    <xf numFmtId="49" fontId="18" fillId="0" borderId="39" xfId="0" applyNumberFormat="1" applyFont="1" applyFill="1" applyBorder="1" applyAlignment="1" applyProtection="1">
      <alignment horizontal="left" vertical="justify"/>
    </xf>
    <xf numFmtId="49" fontId="18" fillId="0" borderId="39" xfId="0" applyNumberFormat="1" applyFont="1" applyFill="1" applyBorder="1" applyAlignment="1" applyProtection="1">
      <alignment horizontal="center" vertical="justify"/>
    </xf>
    <xf numFmtId="0" fontId="31" fillId="0" borderId="39" xfId="0" applyFont="1" applyFill="1" applyBorder="1" applyAlignment="1" applyProtection="1"/>
    <xf numFmtId="0" fontId="1" fillId="0" borderId="39" xfId="0" applyFont="1" applyFill="1" applyBorder="1" applyAlignment="1" applyProtection="1"/>
    <xf numFmtId="0" fontId="1" fillId="0" borderId="39" xfId="0" applyFont="1" applyFill="1" applyBorder="1" applyAlignment="1" applyProtection="1">
      <alignment horizontal="right"/>
    </xf>
    <xf numFmtId="0" fontId="21" fillId="0" borderId="39" xfId="0" applyFont="1" applyFill="1" applyBorder="1"/>
    <xf numFmtId="0" fontId="42" fillId="0" borderId="39" xfId="0" applyFont="1" applyFill="1" applyBorder="1" applyAlignment="1" applyProtection="1"/>
    <xf numFmtId="49" fontId="64" fillId="0" borderId="0" xfId="0" applyNumberFormat="1" applyFont="1" applyFill="1" applyBorder="1" applyAlignment="1" applyProtection="1"/>
    <xf numFmtId="0" fontId="65" fillId="0" borderId="39" xfId="0" applyFont="1" applyFill="1" applyBorder="1" applyAlignment="1" applyProtection="1"/>
    <xf numFmtId="0" fontId="66" fillId="0" borderId="39" xfId="0" applyFont="1" applyFill="1" applyBorder="1" applyAlignment="1" applyProtection="1"/>
    <xf numFmtId="0" fontId="66" fillId="0" borderId="39" xfId="0" applyFont="1" applyFill="1" applyBorder="1" applyAlignment="1" applyProtection="1">
      <alignment horizontal="right"/>
    </xf>
    <xf numFmtId="0" fontId="3" fillId="0" borderId="0" xfId="0" applyFont="1" applyFill="1" applyBorder="1" applyAlignment="1"/>
    <xf numFmtId="0" fontId="41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/>
    <xf numFmtId="0" fontId="76" fillId="0" borderId="0" xfId="0" applyNumberFormat="1" applyFont="1" applyFill="1" applyBorder="1" applyAlignment="1">
      <alignment horizontal="center" vertical="top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/>
    <xf numFmtId="0" fontId="78" fillId="0" borderId="39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top" wrapText="1"/>
    </xf>
    <xf numFmtId="0" fontId="72" fillId="0" borderId="0" xfId="0" applyFont="1" applyFill="1" applyAlignment="1"/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left" vertical="top" wrapText="1"/>
    </xf>
    <xf numFmtId="0" fontId="63" fillId="0" borderId="0" xfId="0" applyFont="1" applyFill="1" applyBorder="1" applyAlignment="1"/>
    <xf numFmtId="0" fontId="41" fillId="0" borderId="0" xfId="0" applyFont="1" applyFill="1" applyBorder="1" applyAlignment="1">
      <alignment horizontal="left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49" fontId="6" fillId="0" borderId="39" xfId="0" applyNumberFormat="1" applyFont="1" applyFill="1" applyBorder="1" applyAlignment="1">
      <alignment horizontal="left" vertical="center"/>
    </xf>
    <xf numFmtId="49" fontId="42" fillId="0" borderId="39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right" vertical="center"/>
    </xf>
    <xf numFmtId="0" fontId="40" fillId="0" borderId="55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88" xfId="0" applyFont="1" applyFill="1" applyBorder="1" applyAlignment="1">
      <alignment horizontal="right" vertical="center"/>
    </xf>
    <xf numFmtId="0" fontId="40" fillId="0" borderId="72" xfId="0" applyFont="1" applyFill="1" applyBorder="1" applyAlignment="1">
      <alignment horizontal="right" vertical="center"/>
    </xf>
    <xf numFmtId="0" fontId="40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115" xfId="0" applyFont="1" applyFill="1" applyBorder="1" applyAlignment="1">
      <alignment horizontal="right" vertical="center"/>
    </xf>
    <xf numFmtId="0" fontId="76" fillId="0" borderId="39" xfId="0" applyNumberFormat="1" applyFont="1" applyFill="1" applyBorder="1" applyAlignment="1">
      <alignment horizontal="center" vertical="center" wrapText="1"/>
    </xf>
    <xf numFmtId="0" fontId="59" fillId="0" borderId="98" xfId="0" applyFont="1" applyFill="1" applyBorder="1" applyAlignment="1">
      <alignment horizontal="center" vertical="center" wrapText="1"/>
    </xf>
    <xf numFmtId="0" fontId="3" fillId="0" borderId="98" xfId="0" applyNumberFormat="1" applyFont="1" applyFill="1" applyBorder="1" applyAlignment="1">
      <alignment horizontal="center" vertical="center" wrapText="1"/>
    </xf>
    <xf numFmtId="0" fontId="40" fillId="0" borderId="52" xfId="0" applyNumberFormat="1" applyFont="1" applyFill="1" applyBorder="1" applyAlignment="1">
      <alignment horizontal="center" vertical="center" wrapText="1"/>
    </xf>
    <xf numFmtId="0" fontId="40" fillId="0" borderId="43" xfId="0" applyNumberFormat="1" applyFont="1" applyFill="1" applyBorder="1" applyAlignment="1">
      <alignment horizontal="center" vertical="center" wrapText="1"/>
    </xf>
    <xf numFmtId="0" fontId="40" fillId="0" borderId="70" xfId="0" applyNumberFormat="1" applyFont="1" applyFill="1" applyBorder="1" applyAlignment="1">
      <alignment horizontal="center" vertical="center" wrapText="1"/>
    </xf>
    <xf numFmtId="0" fontId="40" fillId="0" borderId="7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54" xfId="0" applyNumberFormat="1" applyFont="1" applyFill="1" applyBorder="1" applyAlignment="1">
      <alignment horizontal="center" vertical="center" wrapText="1"/>
    </xf>
    <xf numFmtId="0" fontId="40" fillId="0" borderId="72" xfId="0" applyNumberFormat="1" applyFont="1" applyFill="1" applyBorder="1" applyAlignment="1">
      <alignment horizontal="center" vertical="center" wrapText="1"/>
    </xf>
    <xf numFmtId="0" fontId="40" fillId="0" borderId="39" xfId="0" applyNumberFormat="1" applyFont="1" applyFill="1" applyBorder="1" applyAlignment="1">
      <alignment horizontal="center" vertical="center" wrapText="1"/>
    </xf>
    <xf numFmtId="0" fontId="40" fillId="0" borderId="73" xfId="0" applyNumberFormat="1" applyFont="1" applyFill="1" applyBorder="1" applyAlignment="1">
      <alignment horizontal="center" vertical="center" wrapText="1"/>
    </xf>
    <xf numFmtId="0" fontId="41" fillId="0" borderId="52" xfId="0" applyNumberFormat="1" applyFont="1" applyFill="1" applyBorder="1" applyAlignment="1">
      <alignment horizontal="center" vertical="center" wrapText="1"/>
    </xf>
    <xf numFmtId="0" fontId="41" fillId="0" borderId="43" xfId="0" applyNumberFormat="1" applyFont="1" applyFill="1" applyBorder="1" applyAlignment="1">
      <alignment horizontal="center" vertical="center" wrapText="1"/>
    </xf>
    <xf numFmtId="0" fontId="41" fillId="0" borderId="70" xfId="0" applyNumberFormat="1" applyFont="1" applyFill="1" applyBorder="1" applyAlignment="1">
      <alignment horizontal="center" vertical="center" wrapText="1"/>
    </xf>
    <xf numFmtId="0" fontId="41" fillId="0" borderId="71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54" xfId="0" applyNumberFormat="1" applyFont="1" applyFill="1" applyBorder="1" applyAlignment="1">
      <alignment horizontal="center" vertical="center" wrapText="1"/>
    </xf>
    <xf numFmtId="0" fontId="41" fillId="0" borderId="72" xfId="0" applyNumberFormat="1" applyFont="1" applyFill="1" applyBorder="1" applyAlignment="1">
      <alignment horizontal="center" vertical="center" wrapText="1"/>
    </xf>
    <xf numFmtId="0" fontId="41" fillId="0" borderId="39" xfId="0" applyNumberFormat="1" applyFont="1" applyFill="1" applyBorder="1" applyAlignment="1">
      <alignment horizontal="center" vertical="center" wrapText="1"/>
    </xf>
    <xf numFmtId="0" fontId="41" fillId="0" borderId="73" xfId="0" applyNumberFormat="1" applyFont="1" applyFill="1" applyBorder="1" applyAlignment="1">
      <alignment horizontal="center" vertical="center" wrapText="1"/>
    </xf>
    <xf numFmtId="0" fontId="40" fillId="0" borderId="74" xfId="0" applyNumberFormat="1" applyFont="1" applyFill="1" applyBorder="1" applyAlignment="1">
      <alignment horizontal="center" vertical="center" wrapText="1"/>
    </xf>
    <xf numFmtId="0" fontId="40" fillId="0" borderId="77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79" xfId="0" applyFont="1" applyFill="1" applyBorder="1" applyAlignment="1">
      <alignment horizontal="center" vertical="center" textRotation="90" wrapText="1"/>
    </xf>
    <xf numFmtId="0" fontId="8" fillId="0" borderId="80" xfId="0" applyNumberFormat="1" applyFont="1" applyFill="1" applyBorder="1" applyAlignment="1">
      <alignment horizontal="center" vertical="center" textRotation="90" wrapText="1"/>
    </xf>
    <xf numFmtId="0" fontId="8" fillId="0" borderId="18" xfId="0" applyNumberFormat="1" applyFont="1" applyFill="1" applyBorder="1" applyAlignment="1">
      <alignment horizontal="center" vertical="center" textRotation="90" wrapText="1"/>
    </xf>
    <xf numFmtId="0" fontId="8" fillId="0" borderId="81" xfId="0" applyNumberFormat="1" applyFont="1" applyFill="1" applyBorder="1" applyAlignment="1">
      <alignment horizontal="center" vertical="center" textRotation="90" wrapText="1"/>
    </xf>
    <xf numFmtId="0" fontId="41" fillId="0" borderId="97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wrapText="1"/>
    </xf>
    <xf numFmtId="0" fontId="44" fillId="0" borderId="84" xfId="0" applyFont="1" applyFill="1" applyBorder="1" applyAlignment="1">
      <alignment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59" xfId="0" applyFont="1" applyFill="1" applyBorder="1" applyAlignment="1" applyProtection="1">
      <alignment horizontal="left" vertical="center" wrapText="1"/>
    </xf>
    <xf numFmtId="0" fontId="3" fillId="0" borderId="7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0" xfId="0" applyNumberFormat="1" applyFont="1" applyFill="1" applyBorder="1" applyAlignment="1">
      <alignment horizontal="left" vertical="center" wrapText="1" shrinkToFit="1"/>
    </xf>
    <xf numFmtId="0" fontId="3" fillId="0" borderId="46" xfId="0" applyNumberFormat="1" applyFont="1" applyFill="1" applyBorder="1" applyAlignment="1">
      <alignment horizontal="left" vertical="center" wrapText="1" shrinkToFit="1"/>
    </xf>
    <xf numFmtId="0" fontId="3" fillId="0" borderId="96" xfId="0" applyFont="1" applyFill="1" applyBorder="1" applyAlignment="1" applyProtection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right"/>
    </xf>
    <xf numFmtId="0" fontId="3" fillId="0" borderId="70" xfId="0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7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0" fontId="2" fillId="0" borderId="86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7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2" fillId="0" borderId="106" xfId="0" applyNumberFormat="1" applyFont="1" applyFill="1" applyBorder="1" applyAlignment="1">
      <alignment horizontal="center" vertical="center" textRotation="90" wrapText="1"/>
    </xf>
    <xf numFmtId="0" fontId="3" fillId="0" borderId="74" xfId="0" applyFont="1" applyFill="1" applyBorder="1" applyAlignment="1" applyProtection="1">
      <alignment horizontal="left" vertical="center" wrapText="1"/>
    </xf>
    <xf numFmtId="0" fontId="3" fillId="0" borderId="85" xfId="0" applyFont="1" applyFill="1" applyBorder="1" applyAlignment="1" applyProtection="1">
      <alignment horizontal="left" vertical="center" wrapText="1"/>
    </xf>
    <xf numFmtId="0" fontId="3" fillId="0" borderId="77" xfId="0" applyFont="1" applyFill="1" applyBorder="1" applyAlignment="1" applyProtection="1">
      <alignment horizontal="left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49" fontId="8" fillId="0" borderId="69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6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72" fillId="0" borderId="0" xfId="0" applyFont="1" applyFill="1" applyAlignment="1"/>
    <xf numFmtId="0" fontId="41" fillId="0" borderId="0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Font="1" applyFill="1" applyAlignment="1">
      <alignment horizontal="left" vertical="center"/>
    </xf>
    <xf numFmtId="0" fontId="8" fillId="0" borderId="86" xfId="0" applyNumberFormat="1" applyFont="1" applyFill="1" applyBorder="1" applyAlignment="1">
      <alignment horizontal="center" vertical="center" textRotation="90"/>
    </xf>
    <xf numFmtId="0" fontId="8" fillId="0" borderId="51" xfId="0" applyNumberFormat="1" applyFont="1" applyFill="1" applyBorder="1" applyAlignment="1">
      <alignment horizontal="center" vertical="center" textRotation="90"/>
    </xf>
    <xf numFmtId="0" fontId="8" fillId="0" borderId="87" xfId="0" applyNumberFormat="1" applyFont="1" applyFill="1" applyBorder="1" applyAlignment="1">
      <alignment horizontal="center" vertical="center" textRotation="90"/>
    </xf>
    <xf numFmtId="0" fontId="2" fillId="0" borderId="93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20" xfId="0" applyFont="1" applyFill="1" applyBorder="1" applyAlignment="1">
      <alignment horizontal="center" vertical="center" textRotation="90"/>
    </xf>
    <xf numFmtId="0" fontId="13" fillId="0" borderId="79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24" fillId="0" borderId="43" xfId="0" applyFont="1" applyFill="1" applyBorder="1" applyAlignment="1">
      <alignment horizontal="center" vertical="top"/>
    </xf>
    <xf numFmtId="0" fontId="15" fillId="0" borderId="89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center" textRotation="90" wrapText="1"/>
    </xf>
    <xf numFmtId="0" fontId="37" fillId="0" borderId="4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8" fillId="0" borderId="39" xfId="0" applyFont="1" applyFill="1" applyBorder="1" applyAlignment="1">
      <alignment horizontal="center" vertical="center"/>
    </xf>
    <xf numFmtId="0" fontId="71" fillId="0" borderId="82" xfId="0" applyFont="1" applyFill="1" applyBorder="1" applyAlignment="1">
      <alignment horizontal="center" vertical="center"/>
    </xf>
    <xf numFmtId="0" fontId="71" fillId="0" borderId="83" xfId="0" applyFont="1" applyFill="1" applyBorder="1" applyAlignment="1">
      <alignment horizontal="center" vertical="center"/>
    </xf>
    <xf numFmtId="0" fontId="71" fillId="0" borderId="94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50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68" fillId="0" borderId="39" xfId="0" applyFont="1" applyFill="1" applyBorder="1" applyAlignment="1">
      <alignment horizontal="left" vertical="center"/>
    </xf>
    <xf numFmtId="0" fontId="69" fillId="0" borderId="39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1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7" xfId="0" applyNumberFormat="1" applyFont="1" applyFill="1" applyBorder="1" applyAlignment="1">
      <alignment horizontal="center" vertical="center" textRotation="90" wrapText="1"/>
    </xf>
    <xf numFmtId="0" fontId="58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right" vertical="center" shrinkToFit="1"/>
    </xf>
    <xf numFmtId="0" fontId="4" fillId="0" borderId="85" xfId="0" applyFont="1" applyFill="1" applyBorder="1" applyAlignment="1">
      <alignment vertical="center"/>
    </xf>
    <xf numFmtId="0" fontId="4" fillId="0" borderId="77" xfId="0" applyFont="1" applyFill="1" applyBorder="1" applyAlignment="1">
      <alignment vertical="center"/>
    </xf>
    <xf numFmtId="0" fontId="40" fillId="0" borderId="74" xfId="0" applyFont="1" applyFill="1" applyBorder="1" applyAlignment="1">
      <alignment horizontal="right" vertical="center" wrapText="1" shrinkToFit="1"/>
    </xf>
    <xf numFmtId="0" fontId="4" fillId="0" borderId="85" xfId="0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 wrapText="1"/>
    </xf>
    <xf numFmtId="0" fontId="3" fillId="0" borderId="56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22" fillId="0" borderId="43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0" fontId="44" fillId="0" borderId="39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55" xfId="0" applyFont="1" applyFill="1" applyBorder="1" applyAlignment="1">
      <alignment horizontal="left" vertical="center" wrapText="1"/>
    </xf>
    <xf numFmtId="0" fontId="57" fillId="0" borderId="55" xfId="0" applyFont="1" applyFill="1" applyBorder="1" applyAlignment="1">
      <alignment horizontal="left" vertical="center" wrapText="1"/>
    </xf>
    <xf numFmtId="0" fontId="57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6" fillId="0" borderId="69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125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Fill="1" applyBorder="1" applyAlignment="1">
      <alignment horizontal="center" vertical="center" wrapText="1"/>
    </xf>
    <xf numFmtId="0" fontId="40" fillId="0" borderId="75" xfId="0" applyNumberFormat="1" applyFont="1" applyFill="1" applyBorder="1" applyAlignment="1">
      <alignment horizontal="center" vertical="center" wrapText="1"/>
    </xf>
    <xf numFmtId="0" fontId="40" fillId="0" borderId="100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98" xfId="0" applyNumberFormat="1" applyFont="1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wrapText="1"/>
    </xf>
    <xf numFmtId="0" fontId="57" fillId="0" borderId="12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57" fillId="0" borderId="71" xfId="0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68" fillId="0" borderId="74" xfId="0" applyNumberFormat="1" applyFont="1" applyFill="1" applyBorder="1" applyAlignment="1">
      <alignment horizontal="left" vertical="center" wrapText="1"/>
    </xf>
    <xf numFmtId="0" fontId="68" fillId="0" borderId="85" xfId="0" applyNumberFormat="1" applyFont="1" applyFill="1" applyBorder="1" applyAlignment="1">
      <alignment horizontal="left" vertical="center" wrapText="1"/>
    </xf>
    <xf numFmtId="0" fontId="68" fillId="0" borderId="77" xfId="0" applyNumberFormat="1" applyFont="1" applyFill="1" applyBorder="1" applyAlignment="1">
      <alignment horizontal="left" vertical="center" wrapText="1"/>
    </xf>
    <xf numFmtId="0" fontId="68" fillId="0" borderId="74" xfId="0" applyNumberFormat="1" applyFont="1" applyFill="1" applyBorder="1" applyAlignment="1">
      <alignment horizontal="center" vertical="center" wrapText="1"/>
    </xf>
    <xf numFmtId="0" fontId="68" fillId="0" borderId="77" xfId="0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3" fillId="0" borderId="36" xfId="0" applyNumberFormat="1" applyFont="1" applyFill="1" applyBorder="1" applyAlignment="1">
      <alignment horizontal="left" vertical="center" wrapText="1" shrinkToFit="1"/>
    </xf>
    <xf numFmtId="0" fontId="3" fillId="0" borderId="59" xfId="0" applyNumberFormat="1" applyFont="1" applyFill="1" applyBorder="1" applyAlignment="1">
      <alignment horizontal="left" vertical="center" wrapText="1" shrinkToFit="1"/>
    </xf>
    <xf numFmtId="0" fontId="40" fillId="0" borderId="96" xfId="0" applyFont="1" applyFill="1" applyBorder="1" applyAlignment="1">
      <alignment horizontal="right" vertical="center"/>
    </xf>
    <xf numFmtId="0" fontId="40" fillId="0" borderId="5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116" xfId="0" applyFont="1" applyFill="1" applyBorder="1" applyAlignment="1">
      <alignment horizontal="right" vertical="center"/>
    </xf>
    <xf numFmtId="11" fontId="42" fillId="0" borderId="39" xfId="0" applyNumberFormat="1" applyFont="1" applyFill="1" applyBorder="1" applyAlignment="1" applyProtection="1">
      <alignment horizontal="center" wrapText="1"/>
    </xf>
    <xf numFmtId="11" fontId="42" fillId="0" borderId="39" xfId="0" applyNumberFormat="1" applyFont="1" applyFill="1" applyBorder="1" applyAlignment="1" applyProtection="1">
      <alignment horizontal="left" wrapText="1"/>
    </xf>
    <xf numFmtId="49" fontId="67" fillId="0" borderId="0" xfId="0" applyNumberFormat="1" applyFont="1" applyFill="1" applyBorder="1" applyAlignment="1" applyProtection="1">
      <alignment horizontal="center"/>
    </xf>
    <xf numFmtId="0" fontId="68" fillId="0" borderId="85" xfId="0" applyNumberFormat="1" applyFont="1" applyFill="1" applyBorder="1" applyAlignment="1">
      <alignment horizontal="center" vertical="center" wrapText="1"/>
    </xf>
    <xf numFmtId="0" fontId="42" fillId="0" borderId="39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 wrapText="1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53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8" fillId="0" borderId="78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11" fontId="42" fillId="0" borderId="0" xfId="0" applyNumberFormat="1" applyFont="1" applyFill="1" applyBorder="1" applyAlignment="1" applyProtection="1">
      <alignment horizontal="left" wrapText="1"/>
    </xf>
    <xf numFmtId="0" fontId="38" fillId="0" borderId="0" xfId="0" applyFont="1" applyFill="1" applyBorder="1" applyAlignment="1">
      <alignment horizontal="left" wrapText="1"/>
    </xf>
    <xf numFmtId="49" fontId="3" fillId="0" borderId="39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42" fillId="0" borderId="3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9" fillId="0" borderId="43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4" fillId="0" borderId="39" xfId="0" applyFont="1" applyFill="1" applyBorder="1" applyAlignment="1">
      <alignment vertical="center"/>
    </xf>
    <xf numFmtId="0" fontId="3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41" fillId="0" borderId="82" xfId="0" applyFont="1" applyFill="1" applyBorder="1" applyAlignment="1">
      <alignment horizontal="center" vertical="center" wrapText="1"/>
    </xf>
    <xf numFmtId="0" fontId="44" fillId="0" borderId="83" xfId="0" applyFont="1" applyFill="1" applyBorder="1" applyAlignment="1">
      <alignment wrapText="1"/>
    </xf>
    <xf numFmtId="0" fontId="2" fillId="0" borderId="46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43" fillId="0" borderId="67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center" vertical="center" wrapText="1"/>
    </xf>
    <xf numFmtId="0" fontId="58" fillId="0" borderId="69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70" fillId="0" borderId="82" xfId="0" applyFont="1" applyFill="1" applyBorder="1" applyAlignment="1">
      <alignment horizontal="center" vertical="center"/>
    </xf>
    <xf numFmtId="0" fontId="70" fillId="0" borderId="83" xfId="0" applyFont="1" applyFill="1" applyBorder="1" applyAlignment="1">
      <alignment horizontal="center" vertical="center"/>
    </xf>
    <xf numFmtId="0" fontId="70" fillId="0" borderId="94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horizontal="right"/>
    </xf>
    <xf numFmtId="0" fontId="42" fillId="0" borderId="72" xfId="0" applyFont="1" applyFill="1" applyBorder="1" applyAlignment="1" applyProtection="1">
      <alignment horizontal="left" vertical="center" wrapText="1"/>
    </xf>
    <xf numFmtId="0" fontId="42" fillId="0" borderId="39" xfId="0" applyFont="1" applyFill="1" applyBorder="1" applyAlignment="1" applyProtection="1">
      <alignment horizontal="left" vertical="center" wrapText="1"/>
    </xf>
    <xf numFmtId="0" fontId="42" fillId="0" borderId="73" xfId="0" applyFont="1" applyFill="1" applyBorder="1" applyAlignment="1" applyProtection="1">
      <alignment horizontal="left" vertical="center" wrapText="1"/>
    </xf>
    <xf numFmtId="0" fontId="3" fillId="0" borderId="72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73" xfId="0" applyFont="1" applyFill="1" applyBorder="1" applyAlignment="1" applyProtection="1">
      <alignment horizontal="left" vertical="center" wrapText="1"/>
    </xf>
    <xf numFmtId="0" fontId="3" fillId="0" borderId="72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3" fillId="0" borderId="73" xfId="0" applyFont="1" applyFill="1" applyBorder="1" applyAlignment="1" applyProtection="1">
      <alignment horizontal="center" wrapText="1"/>
    </xf>
    <xf numFmtId="0" fontId="42" fillId="0" borderId="56" xfId="0" applyFont="1" applyFill="1" applyBorder="1" applyAlignment="1" applyProtection="1">
      <alignment horizontal="left" vertical="center" wrapText="1"/>
    </xf>
    <xf numFmtId="0" fontId="42" fillId="0" borderId="55" xfId="0" applyFont="1" applyFill="1" applyBorder="1" applyAlignment="1" applyProtection="1">
      <alignment horizontal="left" vertical="center" wrapText="1"/>
    </xf>
    <xf numFmtId="0" fontId="42" fillId="0" borderId="48" xfId="0" applyFont="1" applyFill="1" applyBorder="1" applyAlignment="1" applyProtection="1">
      <alignment horizontal="left" vertical="center" wrapText="1"/>
    </xf>
    <xf numFmtId="0" fontId="42" fillId="0" borderId="96" xfId="0" applyFont="1" applyFill="1" applyBorder="1" applyAlignment="1" applyProtection="1">
      <alignment horizontal="left" vertical="center" wrapText="1"/>
    </xf>
    <xf numFmtId="0" fontId="42" fillId="0" borderId="50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" fillId="0" borderId="50" xfId="0" applyFont="1" applyFill="1" applyBorder="1" applyAlignment="1" applyProtection="1">
      <alignment horizontal="left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center" wrapText="1"/>
    </xf>
    <xf numFmtId="0" fontId="42" fillId="0" borderId="30" xfId="0" applyFont="1" applyFill="1" applyBorder="1" applyAlignment="1" applyProtection="1">
      <alignment horizontal="left" vertical="center" wrapText="1"/>
    </xf>
    <xf numFmtId="0" fontId="40" fillId="0" borderId="57" xfId="0" applyFont="1" applyFill="1" applyBorder="1" applyAlignment="1">
      <alignment horizontal="right" vertical="center"/>
    </xf>
    <xf numFmtId="0" fontId="40" fillId="0" borderId="1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0" fillId="0" borderId="98" xfId="0" applyNumberFormat="1" applyFont="1" applyFill="1" applyBorder="1" applyAlignment="1">
      <alignment horizontal="center" vertical="center" wrapText="1"/>
    </xf>
    <xf numFmtId="0" fontId="57" fillId="0" borderId="110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top" wrapText="1"/>
    </xf>
    <xf numFmtId="0" fontId="57" fillId="0" borderId="43" xfId="0" applyFont="1" applyFill="1" applyBorder="1" applyAlignment="1">
      <alignment horizontal="center" vertical="top" wrapText="1"/>
    </xf>
    <xf numFmtId="0" fontId="57" fillId="0" borderId="70" xfId="0" applyFont="1" applyFill="1" applyBorder="1" applyAlignment="1">
      <alignment horizontal="center" vertical="top" wrapText="1"/>
    </xf>
    <xf numFmtId="0" fontId="57" fillId="0" borderId="72" xfId="0" applyFont="1" applyFill="1" applyBorder="1" applyAlignment="1">
      <alignment horizontal="center" vertical="top" wrapText="1"/>
    </xf>
    <xf numFmtId="0" fontId="57" fillId="0" borderId="39" xfId="0" applyFont="1" applyFill="1" applyBorder="1" applyAlignment="1">
      <alignment horizontal="center" vertical="top" wrapText="1"/>
    </xf>
    <xf numFmtId="0" fontId="57" fillId="0" borderId="73" xfId="0" applyFont="1" applyFill="1" applyBorder="1" applyAlignment="1">
      <alignment horizontal="center" vertical="top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3" xfId="0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 applyProtection="1">
      <alignment horizontal="right" vertical="justify"/>
    </xf>
    <xf numFmtId="0" fontId="4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8" fillId="0" borderId="52" xfId="0" applyNumberFormat="1" applyFont="1" applyFill="1" applyBorder="1" applyAlignment="1">
      <alignment horizontal="left" vertical="center" wrapText="1"/>
    </xf>
    <xf numFmtId="0" fontId="68" fillId="0" borderId="43" xfId="0" applyNumberFormat="1" applyFont="1" applyFill="1" applyBorder="1" applyAlignment="1">
      <alignment horizontal="left" vertical="center" wrapText="1"/>
    </xf>
    <xf numFmtId="0" fontId="68" fillId="0" borderId="70" xfId="0" applyNumberFormat="1" applyFont="1" applyFill="1" applyBorder="1" applyAlignment="1">
      <alignment horizontal="left" vertical="center" wrapText="1"/>
    </xf>
    <xf numFmtId="0" fontId="68" fillId="0" borderId="72" xfId="0" applyNumberFormat="1" applyFont="1" applyFill="1" applyBorder="1" applyAlignment="1">
      <alignment horizontal="left" vertical="center" wrapText="1"/>
    </xf>
    <xf numFmtId="0" fontId="68" fillId="0" borderId="39" xfId="0" applyNumberFormat="1" applyFont="1" applyFill="1" applyBorder="1" applyAlignment="1">
      <alignment horizontal="left" vertical="center" wrapText="1"/>
    </xf>
    <xf numFmtId="0" fontId="68" fillId="0" borderId="73" xfId="0" applyNumberFormat="1" applyFont="1" applyFill="1" applyBorder="1" applyAlignment="1">
      <alignment horizontal="left" vertical="center" wrapText="1"/>
    </xf>
    <xf numFmtId="0" fontId="68" fillId="0" borderId="52" xfId="0" applyNumberFormat="1" applyFont="1" applyFill="1" applyBorder="1" applyAlignment="1">
      <alignment horizontal="center" vertical="center" wrapText="1"/>
    </xf>
    <xf numFmtId="0" fontId="68" fillId="0" borderId="70" xfId="0" applyNumberFormat="1" applyFont="1" applyFill="1" applyBorder="1" applyAlignment="1">
      <alignment horizontal="center" vertical="center" wrapText="1"/>
    </xf>
    <xf numFmtId="0" fontId="68" fillId="0" borderId="72" xfId="0" applyNumberFormat="1" applyFont="1" applyFill="1" applyBorder="1" applyAlignment="1">
      <alignment horizontal="center" vertical="center" wrapText="1"/>
    </xf>
    <xf numFmtId="0" fontId="68" fillId="0" borderId="7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61" fillId="0" borderId="43" xfId="0" applyNumberFormat="1" applyFont="1" applyFill="1" applyBorder="1" applyAlignment="1">
      <alignment horizontal="center" vertical="center" wrapText="1"/>
    </xf>
    <xf numFmtId="0" fontId="68" fillId="0" borderId="43" xfId="0" applyNumberFormat="1" applyFont="1" applyFill="1" applyBorder="1" applyAlignment="1">
      <alignment horizontal="center" vertical="center" wrapText="1"/>
    </xf>
    <xf numFmtId="0" fontId="68" fillId="0" borderId="39" xfId="0" applyNumberFormat="1" applyFont="1" applyFill="1" applyBorder="1" applyAlignment="1">
      <alignment horizontal="center" vertical="center" wrapText="1"/>
    </xf>
    <xf numFmtId="0" fontId="40" fillId="0" borderId="74" xfId="0" applyNumberFormat="1" applyFont="1" applyFill="1" applyBorder="1" applyAlignment="1">
      <alignment horizontal="left" vertical="center" wrapText="1"/>
    </xf>
    <xf numFmtId="0" fontId="40" fillId="0" borderId="85" xfId="0" applyNumberFormat="1" applyFont="1" applyFill="1" applyBorder="1" applyAlignment="1">
      <alignment horizontal="left" vertical="center" wrapText="1"/>
    </xf>
    <xf numFmtId="0" fontId="40" fillId="0" borderId="77" xfId="0" applyNumberFormat="1" applyFont="1" applyFill="1" applyBorder="1" applyAlignment="1">
      <alignment horizontal="left" vertical="center" wrapText="1"/>
    </xf>
    <xf numFmtId="0" fontId="73" fillId="0" borderId="52" xfId="0" applyFont="1" applyFill="1" applyBorder="1" applyAlignment="1">
      <alignment horizontal="center" vertical="center" wrapText="1"/>
    </xf>
    <xf numFmtId="0" fontId="73" fillId="0" borderId="70" xfId="0" applyFont="1" applyFill="1" applyBorder="1" applyAlignment="1">
      <alignment horizontal="center" vertical="center" wrapText="1"/>
    </xf>
    <xf numFmtId="0" fontId="73" fillId="0" borderId="72" xfId="0" applyFont="1" applyFill="1" applyBorder="1" applyAlignment="1">
      <alignment horizontal="center" vertical="center" wrapText="1"/>
    </xf>
    <xf numFmtId="0" fontId="73" fillId="0" borderId="7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3</xdr:row>
      <xdr:rowOff>419100</xdr:rowOff>
    </xdr:from>
    <xdr:to>
      <xdr:col>20</xdr:col>
      <xdr:colOff>2476500</xdr:colOff>
      <xdr:row>6</xdr:row>
      <xdr:rowOff>411480</xdr:rowOff>
    </xdr:to>
    <xdr:pic>
      <xdr:nvPicPr>
        <xdr:cNvPr id="3076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1524000"/>
          <a:ext cx="2278380" cy="227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20</xdr:col>
      <xdr:colOff>2354580</xdr:colOff>
      <xdr:row>6</xdr:row>
      <xdr:rowOff>716280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828800"/>
          <a:ext cx="2354580" cy="227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3</xdr:row>
      <xdr:rowOff>419100</xdr:rowOff>
    </xdr:from>
    <xdr:to>
      <xdr:col>20</xdr:col>
      <xdr:colOff>2552700</xdr:colOff>
      <xdr:row>6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1524000"/>
          <a:ext cx="2354580" cy="227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K73"/>
  <sheetViews>
    <sheetView showWhiteSpace="0" zoomScale="20" zoomScaleNormal="20" zoomScaleSheetLayoutView="25" zoomScalePageLayoutView="10" workbookViewId="0">
      <selection activeCell="B2" sqref="B2:BF73"/>
    </sheetView>
  </sheetViews>
  <sheetFormatPr defaultColWidth="10.140625" defaultRowHeight="12.75" x14ac:dyDescent="0.2"/>
  <cols>
    <col min="1" max="1" width="10.140625" style="5" customWidth="1"/>
    <col min="2" max="2" width="39" style="5" customWidth="1"/>
    <col min="3" max="3" width="10.28515625" style="5" customWidth="1"/>
    <col min="4" max="20" width="6.28515625" style="5" hidden="1" customWidth="1"/>
    <col min="21" max="21" width="42.140625" style="5" customWidth="1"/>
    <col min="22" max="22" width="59.42578125" style="6" customWidth="1"/>
    <col min="23" max="23" width="28.7109375" style="42" customWidth="1"/>
    <col min="24" max="24" width="17.28515625" style="43" customWidth="1"/>
    <col min="25" max="25" width="25.7109375" style="44" customWidth="1"/>
    <col min="26" max="27" width="12.7109375" style="44" customWidth="1"/>
    <col min="28" max="28" width="14.7109375" style="44" customWidth="1"/>
    <col min="29" max="29" width="14.42578125" style="44" customWidth="1"/>
    <col min="30" max="30" width="12.7109375" style="44" customWidth="1"/>
    <col min="31" max="31" width="12.7109375" style="45" customWidth="1"/>
    <col min="32" max="32" width="16.7109375" style="45" customWidth="1"/>
    <col min="33" max="33" width="20.5703125" style="45" customWidth="1"/>
    <col min="34" max="34" width="15.28515625" style="45" customWidth="1"/>
    <col min="35" max="35" width="12.7109375" style="45" customWidth="1"/>
    <col min="36" max="36" width="10.7109375" style="45" customWidth="1"/>
    <col min="37" max="37" width="16.85546875" style="45" customWidth="1"/>
    <col min="38" max="38" width="20.5703125" style="45" customWidth="1"/>
    <col min="39" max="39" width="11.7109375" style="45" customWidth="1"/>
    <col min="40" max="40" width="18.5703125" style="45" customWidth="1"/>
    <col min="41" max="41" width="15.7109375" style="45" customWidth="1"/>
    <col min="42" max="42" width="17.140625" style="45" customWidth="1"/>
    <col min="43" max="50" width="10.7109375" style="5" customWidth="1"/>
    <col min="51" max="51" width="12.85546875" style="5" customWidth="1"/>
    <col min="52" max="54" width="10.7109375" style="5" customWidth="1"/>
    <col min="55" max="55" width="13.7109375" style="5" customWidth="1"/>
    <col min="56" max="56" width="10.7109375" style="5" customWidth="1"/>
    <col min="57" max="57" width="13.7109375" style="5" customWidth="1"/>
    <col min="58" max="58" width="10.7109375" style="5" customWidth="1"/>
    <col min="59" max="16384" width="10.140625" style="5"/>
  </cols>
  <sheetData>
    <row r="2" spans="2:59" s="327" customFormat="1" ht="60" x14ac:dyDescent="0.8">
      <c r="C2" s="489" t="s">
        <v>30</v>
      </c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</row>
    <row r="3" spans="2:59" ht="15.75" customHeight="1" x14ac:dyDescent="0.2"/>
    <row r="4" spans="2:59" ht="56.25" customHeight="1" x14ac:dyDescent="0.8">
      <c r="C4" s="490" t="s">
        <v>0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327"/>
      <c r="BD4" s="327"/>
      <c r="BE4" s="327"/>
      <c r="BF4" s="327"/>
    </row>
    <row r="5" spans="2:59" ht="65.45" customHeight="1" x14ac:dyDescent="0.8"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4"/>
      <c r="W5" s="495" t="s">
        <v>24</v>
      </c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395"/>
      <c r="BC5" s="327"/>
      <c r="BD5" s="327"/>
      <c r="BE5" s="327"/>
      <c r="BF5" s="327"/>
    </row>
    <row r="6" spans="2:59" ht="57" customHeight="1" x14ac:dyDescent="0.8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4"/>
      <c r="W6" s="394"/>
      <c r="X6" s="493" t="s">
        <v>134</v>
      </c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396"/>
      <c r="AN6" s="396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27"/>
      <c r="BD6" s="327"/>
      <c r="BE6" s="327"/>
      <c r="BF6" s="327"/>
    </row>
    <row r="7" spans="2:59" ht="69" customHeight="1" x14ac:dyDescent="0.8"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492"/>
      <c r="V7" s="492"/>
      <c r="W7" s="397"/>
      <c r="X7" s="384"/>
      <c r="Y7" s="494" t="s">
        <v>135</v>
      </c>
      <c r="Z7" s="494"/>
      <c r="AA7" s="494"/>
      <c r="AB7" s="494"/>
      <c r="AC7" s="494"/>
      <c r="AD7" s="494"/>
      <c r="AE7" s="494"/>
      <c r="AF7" s="494"/>
      <c r="AG7" s="494"/>
      <c r="AH7" s="494"/>
      <c r="AI7" s="385"/>
      <c r="AJ7" s="386"/>
      <c r="AK7" s="386"/>
      <c r="AL7" s="386"/>
      <c r="AM7" s="386"/>
      <c r="AN7" s="386"/>
      <c r="AO7" s="386"/>
      <c r="AP7" s="386"/>
      <c r="AQ7" s="386"/>
      <c r="AR7" s="398"/>
      <c r="AS7" s="399"/>
      <c r="AT7" s="386"/>
      <c r="AU7" s="386"/>
      <c r="AV7" s="386"/>
      <c r="AW7" s="400"/>
      <c r="AX7" s="401"/>
      <c r="AY7" s="401"/>
      <c r="AZ7" s="401"/>
      <c r="BA7" s="401"/>
      <c r="BB7" s="568"/>
      <c r="BC7" s="569"/>
      <c r="BD7" s="569"/>
      <c r="BE7" s="569"/>
      <c r="BF7" s="569"/>
      <c r="BG7" s="51"/>
    </row>
    <row r="8" spans="2:59" ht="70.150000000000006" customHeight="1" thickBot="1" x14ac:dyDescent="0.85">
      <c r="B8" s="521" t="s">
        <v>25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67" t="s">
        <v>126</v>
      </c>
      <c r="X8" s="567"/>
      <c r="Y8" s="567"/>
      <c r="Z8" s="403" t="s">
        <v>53</v>
      </c>
      <c r="AA8" s="239"/>
      <c r="AB8" s="239"/>
      <c r="AC8" s="4"/>
      <c r="AD8" s="8"/>
      <c r="AE8" s="4"/>
      <c r="AF8" s="4"/>
      <c r="AG8" s="402" t="s">
        <v>125</v>
      </c>
      <c r="AH8" s="8"/>
      <c r="AI8" s="4"/>
      <c r="AJ8" s="4"/>
      <c r="AK8" s="4"/>
      <c r="AL8" s="8" t="s">
        <v>93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37" t="s">
        <v>31</v>
      </c>
      <c r="AX8" s="438"/>
      <c r="AY8" s="438"/>
      <c r="AZ8" s="438"/>
      <c r="BA8" s="438"/>
      <c r="BB8" s="10"/>
      <c r="BC8" s="439"/>
      <c r="BD8" s="439"/>
      <c r="BE8" s="439"/>
      <c r="BF8" s="439"/>
    </row>
    <row r="9" spans="2:59" ht="63" customHeight="1" thickBot="1" x14ac:dyDescent="0.25">
      <c r="B9" s="516" t="s">
        <v>47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2"/>
      <c r="X9" s="1"/>
      <c r="Y9" s="2"/>
      <c r="Z9" s="2"/>
      <c r="AA9" s="2"/>
      <c r="AB9" s="2"/>
      <c r="AC9" s="517" t="s">
        <v>26</v>
      </c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438"/>
      <c r="AX9" s="438"/>
      <c r="AY9" s="438"/>
      <c r="AZ9" s="438"/>
      <c r="BA9" s="438"/>
      <c r="BB9" s="390"/>
      <c r="BC9" s="533" t="s">
        <v>130</v>
      </c>
      <c r="BD9" s="533"/>
      <c r="BE9" s="533"/>
      <c r="BF9" s="533"/>
    </row>
    <row r="10" spans="2:59" ht="75" customHeight="1" thickBot="1" x14ac:dyDescent="0.65">
      <c r="B10" s="589" t="s">
        <v>48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276" t="s">
        <v>36</v>
      </c>
      <c r="X10" s="277"/>
      <c r="Y10" s="277"/>
      <c r="Z10" s="3"/>
      <c r="AA10" s="3"/>
      <c r="AB10" s="3"/>
      <c r="AC10" s="3"/>
      <c r="AD10" s="3"/>
      <c r="AE10" s="9" t="s">
        <v>94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02"/>
      <c r="AX10" s="7"/>
      <c r="AY10" s="7"/>
      <c r="AZ10" s="7"/>
      <c r="BA10" s="7"/>
      <c r="BB10" s="391"/>
      <c r="BC10" s="392"/>
      <c r="BD10" s="392"/>
      <c r="BE10" s="392"/>
      <c r="BF10" s="392"/>
    </row>
    <row r="11" spans="2:59" ht="72" customHeight="1" thickBot="1" x14ac:dyDescent="0.5">
      <c r="W11" s="300"/>
      <c r="X11" s="514" t="s">
        <v>27</v>
      </c>
      <c r="Y11" s="514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02" t="s">
        <v>33</v>
      </c>
      <c r="AX11" s="503"/>
      <c r="AY11" s="503"/>
      <c r="AZ11" s="503"/>
      <c r="BA11" s="503"/>
      <c r="BB11" s="543" t="s">
        <v>152</v>
      </c>
      <c r="BC11" s="544"/>
      <c r="BD11" s="544"/>
      <c r="BE11" s="544"/>
      <c r="BF11" s="544"/>
    </row>
    <row r="12" spans="2:59" s="55" customFormat="1" ht="83.45" customHeight="1" thickBot="1" x14ac:dyDescent="0.85">
      <c r="B12" s="540" t="s">
        <v>71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04" t="s">
        <v>50</v>
      </c>
      <c r="X12" s="584"/>
      <c r="Y12" s="584"/>
      <c r="Z12" s="584"/>
      <c r="AA12" s="584"/>
      <c r="AB12" s="584"/>
      <c r="AC12" s="584"/>
      <c r="AD12" s="53"/>
      <c r="AE12" s="585" t="s">
        <v>95</v>
      </c>
      <c r="AF12" s="586"/>
      <c r="AG12" s="586"/>
      <c r="AH12" s="586"/>
      <c r="AI12" s="586"/>
      <c r="AJ12" s="586"/>
      <c r="AK12" s="586"/>
      <c r="AL12" s="586"/>
      <c r="AM12" s="586"/>
      <c r="AN12" s="586"/>
      <c r="AO12" s="586"/>
      <c r="AP12" s="3"/>
      <c r="AQ12" s="3"/>
      <c r="AR12" s="3"/>
      <c r="AS12" s="3"/>
      <c r="AT12" s="3"/>
      <c r="AU12" s="3"/>
      <c r="AV12" s="3"/>
      <c r="AW12" s="503"/>
      <c r="AX12" s="503"/>
      <c r="AY12" s="503"/>
      <c r="AZ12" s="503"/>
      <c r="BA12" s="503"/>
      <c r="BB12" s="11"/>
      <c r="BC12" s="54"/>
      <c r="BD12" s="54"/>
      <c r="BE12" s="54"/>
      <c r="BF12" s="54"/>
    </row>
    <row r="13" spans="2:59" ht="48" customHeight="1" x14ac:dyDescent="0.6">
      <c r="B13" s="542" t="s">
        <v>138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6"/>
      <c r="AW13" s="545" t="s">
        <v>32</v>
      </c>
      <c r="AX13" s="541"/>
      <c r="AY13" s="541"/>
      <c r="AZ13" s="57" t="s">
        <v>54</v>
      </c>
      <c r="BA13" s="237" t="s">
        <v>97</v>
      </c>
      <c r="BB13" s="237"/>
      <c r="BC13" s="237"/>
      <c r="BD13" s="237"/>
      <c r="BE13" s="301"/>
      <c r="BF13" s="301"/>
      <c r="BG13" s="58"/>
    </row>
    <row r="14" spans="2:59" ht="78" hidden="1" customHeight="1" x14ac:dyDescent="0.6">
      <c r="V14" s="60"/>
      <c r="W14" s="504"/>
      <c r="X14" s="504"/>
      <c r="Y14" s="582" t="s">
        <v>28</v>
      </c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582"/>
      <c r="AS14" s="582"/>
      <c r="AT14" s="582"/>
      <c r="AU14" s="582"/>
      <c r="AV14" s="582"/>
      <c r="AW14" s="583"/>
      <c r="AX14" s="59"/>
      <c r="AY14" s="59"/>
      <c r="AZ14" s="59"/>
      <c r="BA14" s="59"/>
      <c r="BB14" s="59"/>
    </row>
    <row r="15" spans="2:59" ht="78" customHeight="1" thickBot="1" x14ac:dyDescent="0.65">
      <c r="V15" s="60"/>
      <c r="W15" s="504" t="s">
        <v>143</v>
      </c>
      <c r="X15" s="504"/>
      <c r="Y15" s="504"/>
      <c r="Z15" s="504"/>
      <c r="AA15" s="504"/>
      <c r="AB15" s="504"/>
      <c r="AC15" s="366"/>
      <c r="AD15" s="368"/>
      <c r="AE15" s="651" t="s">
        <v>140</v>
      </c>
      <c r="AF15" s="651"/>
      <c r="AG15" s="651"/>
      <c r="AH15" s="651"/>
      <c r="AI15" s="651"/>
      <c r="AJ15" s="651"/>
      <c r="AK15" s="651"/>
      <c r="AL15" s="651"/>
      <c r="AM15" s="651"/>
      <c r="AN15" s="368"/>
      <c r="AO15" s="368"/>
      <c r="AP15" s="368"/>
      <c r="AQ15" s="368"/>
      <c r="AR15" s="368"/>
      <c r="AS15" s="368"/>
      <c r="AT15" s="368"/>
      <c r="AU15" s="368"/>
      <c r="AV15" s="368"/>
      <c r="AW15" s="366"/>
      <c r="AX15" s="59"/>
      <c r="AY15" s="59"/>
      <c r="AZ15" s="59"/>
      <c r="BA15" s="59"/>
      <c r="BB15" s="59"/>
    </row>
    <row r="16" spans="2:59" ht="79.900000000000006" customHeight="1" thickBot="1" x14ac:dyDescent="0.75">
      <c r="C16" s="587" t="s">
        <v>45</v>
      </c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</row>
    <row r="17" spans="3:60" s="62" customFormat="1" ht="78.599999999999994" customHeight="1" thickBot="1" x14ac:dyDescent="0.25">
      <c r="C17" s="505" t="s">
        <v>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508" t="s">
        <v>103</v>
      </c>
      <c r="V17" s="508"/>
      <c r="W17" s="509"/>
      <c r="X17" s="595" t="s">
        <v>2</v>
      </c>
      <c r="Y17" s="596"/>
      <c r="Z17" s="596"/>
      <c r="AA17" s="596"/>
      <c r="AB17" s="596"/>
      <c r="AC17" s="596"/>
      <c r="AD17" s="596"/>
      <c r="AE17" s="597"/>
      <c r="AF17" s="652" t="s">
        <v>3</v>
      </c>
      <c r="AG17" s="653"/>
      <c r="AH17" s="658" t="s">
        <v>4</v>
      </c>
      <c r="AI17" s="515"/>
      <c r="AJ17" s="515"/>
      <c r="AK17" s="515"/>
      <c r="AL17" s="515"/>
      <c r="AM17" s="515"/>
      <c r="AN17" s="515"/>
      <c r="AO17" s="659"/>
      <c r="AP17" s="499" t="s">
        <v>5</v>
      </c>
      <c r="AQ17" s="483" t="s">
        <v>6</v>
      </c>
      <c r="AR17" s="484"/>
      <c r="AS17" s="484"/>
      <c r="AT17" s="484"/>
      <c r="AU17" s="484"/>
      <c r="AV17" s="484"/>
      <c r="AW17" s="484"/>
      <c r="AX17" s="484"/>
      <c r="AY17" s="518" t="s">
        <v>52</v>
      </c>
      <c r="AZ17" s="519"/>
      <c r="BA17" s="519"/>
      <c r="BB17" s="519"/>
      <c r="BC17" s="519"/>
      <c r="BD17" s="519"/>
      <c r="BE17" s="519"/>
      <c r="BF17" s="520"/>
    </row>
    <row r="18" spans="3:60" s="62" customFormat="1" ht="69.599999999999994" customHeight="1" thickTop="1" thickBot="1" x14ac:dyDescent="0.25">
      <c r="C18" s="506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510"/>
      <c r="V18" s="510"/>
      <c r="W18" s="511"/>
      <c r="X18" s="598"/>
      <c r="Y18" s="599"/>
      <c r="Z18" s="599"/>
      <c r="AA18" s="599"/>
      <c r="AB18" s="599"/>
      <c r="AC18" s="599"/>
      <c r="AD18" s="599"/>
      <c r="AE18" s="600"/>
      <c r="AF18" s="654"/>
      <c r="AG18" s="655"/>
      <c r="AH18" s="654"/>
      <c r="AI18" s="514"/>
      <c r="AJ18" s="514"/>
      <c r="AK18" s="514"/>
      <c r="AL18" s="514"/>
      <c r="AM18" s="514"/>
      <c r="AN18" s="514"/>
      <c r="AO18" s="660"/>
      <c r="AP18" s="500"/>
      <c r="AQ18" s="485"/>
      <c r="AR18" s="486"/>
      <c r="AS18" s="486"/>
      <c r="AT18" s="486"/>
      <c r="AU18" s="486"/>
      <c r="AV18" s="486"/>
      <c r="AW18" s="486"/>
      <c r="AX18" s="486"/>
      <c r="AY18" s="534" t="s">
        <v>55</v>
      </c>
      <c r="AZ18" s="535"/>
      <c r="BA18" s="535"/>
      <c r="BB18" s="535"/>
      <c r="BC18" s="535"/>
      <c r="BD18" s="535"/>
      <c r="BE18" s="535"/>
      <c r="BF18" s="536"/>
    </row>
    <row r="19" spans="3:60" s="62" customFormat="1" ht="96" customHeight="1" thickTop="1" thickBot="1" x14ac:dyDescent="0.8">
      <c r="C19" s="50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510"/>
      <c r="V19" s="510"/>
      <c r="W19" s="511"/>
      <c r="X19" s="598"/>
      <c r="Y19" s="599"/>
      <c r="Z19" s="599"/>
      <c r="AA19" s="599"/>
      <c r="AB19" s="599"/>
      <c r="AC19" s="599"/>
      <c r="AD19" s="599"/>
      <c r="AE19" s="600"/>
      <c r="AF19" s="656"/>
      <c r="AG19" s="657"/>
      <c r="AH19" s="656"/>
      <c r="AI19" s="661"/>
      <c r="AJ19" s="661"/>
      <c r="AK19" s="661"/>
      <c r="AL19" s="661"/>
      <c r="AM19" s="661"/>
      <c r="AN19" s="661"/>
      <c r="AO19" s="662"/>
      <c r="AP19" s="500"/>
      <c r="AQ19" s="487"/>
      <c r="AR19" s="488"/>
      <c r="AS19" s="488"/>
      <c r="AT19" s="488"/>
      <c r="AU19" s="488"/>
      <c r="AV19" s="488"/>
      <c r="AW19" s="488"/>
      <c r="AX19" s="488"/>
      <c r="AY19" s="445" t="s">
        <v>151</v>
      </c>
      <c r="AZ19" s="446"/>
      <c r="BA19" s="446"/>
      <c r="BB19" s="446"/>
      <c r="BC19" s="446"/>
      <c r="BD19" s="446"/>
      <c r="BE19" s="446"/>
      <c r="BF19" s="447"/>
    </row>
    <row r="20" spans="3:60" s="62" customFormat="1" ht="30" customHeight="1" x14ac:dyDescent="0.2">
      <c r="C20" s="506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510"/>
      <c r="V20" s="510"/>
      <c r="W20" s="511"/>
      <c r="X20" s="598"/>
      <c r="Y20" s="599"/>
      <c r="Z20" s="599"/>
      <c r="AA20" s="599"/>
      <c r="AB20" s="599"/>
      <c r="AC20" s="599"/>
      <c r="AD20" s="599"/>
      <c r="AE20" s="600"/>
      <c r="AF20" s="496" t="s">
        <v>7</v>
      </c>
      <c r="AG20" s="442" t="s">
        <v>8</v>
      </c>
      <c r="AH20" s="469" t="s">
        <v>9</v>
      </c>
      <c r="AI20" s="537" t="s">
        <v>10</v>
      </c>
      <c r="AJ20" s="538"/>
      <c r="AK20" s="538"/>
      <c r="AL20" s="538"/>
      <c r="AM20" s="538"/>
      <c r="AN20" s="538"/>
      <c r="AO20" s="539"/>
      <c r="AP20" s="500"/>
      <c r="AQ20" s="564" t="s">
        <v>11</v>
      </c>
      <c r="AR20" s="463" t="s">
        <v>12</v>
      </c>
      <c r="AS20" s="463" t="s">
        <v>13</v>
      </c>
      <c r="AT20" s="466" t="s">
        <v>14</v>
      </c>
      <c r="AU20" s="466" t="s">
        <v>15</v>
      </c>
      <c r="AV20" s="463" t="s">
        <v>16</v>
      </c>
      <c r="AW20" s="463" t="s">
        <v>17</v>
      </c>
      <c r="AX20" s="474" t="s">
        <v>18</v>
      </c>
      <c r="AY20" s="524" t="s">
        <v>56</v>
      </c>
      <c r="AZ20" s="525"/>
      <c r="BA20" s="525"/>
      <c r="BB20" s="526"/>
      <c r="BC20" s="524" t="s">
        <v>57</v>
      </c>
      <c r="BD20" s="525"/>
      <c r="BE20" s="525"/>
      <c r="BF20" s="526"/>
    </row>
    <row r="21" spans="3:60" s="64" customFormat="1" ht="27" customHeight="1" thickBot="1" x14ac:dyDescent="0.25">
      <c r="C21" s="506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510"/>
      <c r="V21" s="510"/>
      <c r="W21" s="511"/>
      <c r="X21" s="598"/>
      <c r="Y21" s="599"/>
      <c r="Z21" s="599"/>
      <c r="AA21" s="599"/>
      <c r="AB21" s="599"/>
      <c r="AC21" s="599"/>
      <c r="AD21" s="599"/>
      <c r="AE21" s="600"/>
      <c r="AF21" s="497"/>
      <c r="AG21" s="443"/>
      <c r="AH21" s="470"/>
      <c r="AI21" s="557" t="s">
        <v>19</v>
      </c>
      <c r="AJ21" s="557"/>
      <c r="AK21" s="558" t="s">
        <v>37</v>
      </c>
      <c r="AL21" s="559"/>
      <c r="AM21" s="558" t="s">
        <v>38</v>
      </c>
      <c r="AN21" s="559"/>
      <c r="AO21" s="522" t="s">
        <v>29</v>
      </c>
      <c r="AP21" s="500"/>
      <c r="AQ21" s="565"/>
      <c r="AR21" s="464"/>
      <c r="AS21" s="464"/>
      <c r="AT21" s="467"/>
      <c r="AU21" s="467"/>
      <c r="AV21" s="464"/>
      <c r="AW21" s="464"/>
      <c r="AX21" s="475"/>
      <c r="AY21" s="527"/>
      <c r="AZ21" s="528"/>
      <c r="BA21" s="528"/>
      <c r="BB21" s="529"/>
      <c r="BC21" s="527"/>
      <c r="BD21" s="528"/>
      <c r="BE21" s="528"/>
      <c r="BF21" s="529"/>
    </row>
    <row r="22" spans="3:60" s="64" customFormat="1" ht="48" customHeight="1" thickBot="1" x14ac:dyDescent="0.25">
      <c r="C22" s="50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510"/>
      <c r="V22" s="510"/>
      <c r="W22" s="511"/>
      <c r="X22" s="598"/>
      <c r="Y22" s="599"/>
      <c r="Z22" s="599"/>
      <c r="AA22" s="599"/>
      <c r="AB22" s="599"/>
      <c r="AC22" s="599"/>
      <c r="AD22" s="599"/>
      <c r="AE22" s="600"/>
      <c r="AF22" s="497"/>
      <c r="AG22" s="443"/>
      <c r="AH22" s="470"/>
      <c r="AI22" s="557"/>
      <c r="AJ22" s="557"/>
      <c r="AK22" s="560"/>
      <c r="AL22" s="561"/>
      <c r="AM22" s="560"/>
      <c r="AN22" s="561"/>
      <c r="AO22" s="522"/>
      <c r="AP22" s="500"/>
      <c r="AQ22" s="565"/>
      <c r="AR22" s="464"/>
      <c r="AS22" s="464"/>
      <c r="AT22" s="467"/>
      <c r="AU22" s="467"/>
      <c r="AV22" s="464"/>
      <c r="AW22" s="464"/>
      <c r="AX22" s="475"/>
      <c r="AY22" s="546" t="s">
        <v>102</v>
      </c>
      <c r="AZ22" s="547"/>
      <c r="BA22" s="547"/>
      <c r="BB22" s="548"/>
      <c r="BC22" s="549" t="s">
        <v>101</v>
      </c>
      <c r="BD22" s="550"/>
      <c r="BE22" s="550"/>
      <c r="BF22" s="551"/>
    </row>
    <row r="23" spans="3:60" s="64" customFormat="1" ht="45" customHeight="1" x14ac:dyDescent="0.2">
      <c r="C23" s="50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510"/>
      <c r="V23" s="510"/>
      <c r="W23" s="511"/>
      <c r="X23" s="598"/>
      <c r="Y23" s="599"/>
      <c r="Z23" s="599"/>
      <c r="AA23" s="599"/>
      <c r="AB23" s="599"/>
      <c r="AC23" s="599"/>
      <c r="AD23" s="599"/>
      <c r="AE23" s="600"/>
      <c r="AF23" s="497"/>
      <c r="AG23" s="443"/>
      <c r="AH23" s="470"/>
      <c r="AI23" s="557"/>
      <c r="AJ23" s="557"/>
      <c r="AK23" s="562"/>
      <c r="AL23" s="563"/>
      <c r="AM23" s="562"/>
      <c r="AN23" s="563"/>
      <c r="AO23" s="522"/>
      <c r="AP23" s="500"/>
      <c r="AQ23" s="565"/>
      <c r="AR23" s="464"/>
      <c r="AS23" s="464"/>
      <c r="AT23" s="467"/>
      <c r="AU23" s="467"/>
      <c r="AV23" s="464"/>
      <c r="AW23" s="464"/>
      <c r="AX23" s="475"/>
      <c r="AY23" s="440" t="s">
        <v>9</v>
      </c>
      <c r="AZ23" s="472" t="s">
        <v>20</v>
      </c>
      <c r="BA23" s="473"/>
      <c r="BB23" s="473"/>
      <c r="BC23" s="593" t="s">
        <v>9</v>
      </c>
      <c r="BD23" s="530" t="s">
        <v>20</v>
      </c>
      <c r="BE23" s="531"/>
      <c r="BF23" s="532"/>
    </row>
    <row r="24" spans="3:60" s="64" customFormat="1" ht="192.75" customHeight="1" thickBot="1" x14ac:dyDescent="0.25">
      <c r="C24" s="507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512"/>
      <c r="V24" s="512"/>
      <c r="W24" s="513"/>
      <c r="X24" s="601"/>
      <c r="Y24" s="602"/>
      <c r="Z24" s="602"/>
      <c r="AA24" s="602"/>
      <c r="AB24" s="602"/>
      <c r="AC24" s="602"/>
      <c r="AD24" s="602"/>
      <c r="AE24" s="603"/>
      <c r="AF24" s="498"/>
      <c r="AG24" s="444"/>
      <c r="AH24" s="471"/>
      <c r="AI24" s="66" t="s">
        <v>34</v>
      </c>
      <c r="AJ24" s="67" t="s">
        <v>35</v>
      </c>
      <c r="AK24" s="66" t="s">
        <v>34</v>
      </c>
      <c r="AL24" s="67" t="s">
        <v>35</v>
      </c>
      <c r="AM24" s="66" t="s">
        <v>34</v>
      </c>
      <c r="AN24" s="67" t="s">
        <v>35</v>
      </c>
      <c r="AO24" s="523"/>
      <c r="AP24" s="501"/>
      <c r="AQ24" s="566"/>
      <c r="AR24" s="465"/>
      <c r="AS24" s="465"/>
      <c r="AT24" s="468"/>
      <c r="AU24" s="468"/>
      <c r="AV24" s="465"/>
      <c r="AW24" s="465"/>
      <c r="AX24" s="476"/>
      <c r="AY24" s="441"/>
      <c r="AZ24" s="68" t="s">
        <v>19</v>
      </c>
      <c r="BA24" s="68" t="s">
        <v>21</v>
      </c>
      <c r="BB24" s="69" t="s">
        <v>22</v>
      </c>
      <c r="BC24" s="594"/>
      <c r="BD24" s="70" t="s">
        <v>19</v>
      </c>
      <c r="BE24" s="70" t="s">
        <v>21</v>
      </c>
      <c r="BF24" s="71" t="s">
        <v>22</v>
      </c>
    </row>
    <row r="25" spans="3:60" s="84" customFormat="1" ht="42.75" customHeight="1" thickTop="1" thickBot="1" x14ac:dyDescent="0.25">
      <c r="C25" s="72">
        <v>1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552">
        <v>2</v>
      </c>
      <c r="V25" s="552"/>
      <c r="W25" s="553"/>
      <c r="X25" s="554">
        <v>3</v>
      </c>
      <c r="Y25" s="555"/>
      <c r="Z25" s="555"/>
      <c r="AA25" s="555"/>
      <c r="AB25" s="555"/>
      <c r="AC25" s="555"/>
      <c r="AD25" s="555"/>
      <c r="AE25" s="556"/>
      <c r="AF25" s="296">
        <v>4</v>
      </c>
      <c r="AG25" s="74">
        <v>5</v>
      </c>
      <c r="AH25" s="75">
        <v>6</v>
      </c>
      <c r="AI25" s="75"/>
      <c r="AJ25" s="76">
        <v>7</v>
      </c>
      <c r="AK25" s="76"/>
      <c r="AL25" s="76">
        <v>8</v>
      </c>
      <c r="AM25" s="76"/>
      <c r="AN25" s="76"/>
      <c r="AO25" s="76">
        <v>9</v>
      </c>
      <c r="AP25" s="74">
        <v>10</v>
      </c>
      <c r="AQ25" s="76">
        <v>11</v>
      </c>
      <c r="AR25" s="76">
        <v>12</v>
      </c>
      <c r="AS25" s="76">
        <v>13</v>
      </c>
      <c r="AT25" s="76">
        <v>14</v>
      </c>
      <c r="AU25" s="76">
        <v>15</v>
      </c>
      <c r="AV25" s="76">
        <v>16</v>
      </c>
      <c r="AW25" s="77">
        <v>17</v>
      </c>
      <c r="AX25" s="77">
        <v>18</v>
      </c>
      <c r="AY25" s="78">
        <v>19</v>
      </c>
      <c r="AZ25" s="79">
        <v>20</v>
      </c>
      <c r="BA25" s="79">
        <v>21</v>
      </c>
      <c r="BB25" s="80"/>
      <c r="BC25" s="81">
        <v>23</v>
      </c>
      <c r="BD25" s="82">
        <v>24</v>
      </c>
      <c r="BE25" s="82">
        <v>25</v>
      </c>
      <c r="BF25" s="83"/>
    </row>
    <row r="26" spans="3:60" s="85" customFormat="1" ht="70.150000000000006" customHeight="1" thickBot="1" x14ac:dyDescent="0.25">
      <c r="C26" s="480" t="s">
        <v>62</v>
      </c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2"/>
    </row>
    <row r="27" spans="3:60" s="16" customFormat="1" ht="75" customHeight="1" thickBot="1" x14ac:dyDescent="0.7">
      <c r="C27" s="457" t="s">
        <v>131</v>
      </c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60"/>
      <c r="AR27" s="460"/>
      <c r="AS27" s="460"/>
      <c r="AT27" s="460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  <c r="BF27" s="459"/>
      <c r="BG27" s="14"/>
      <c r="BH27" s="14"/>
    </row>
    <row r="28" spans="3:60" s="87" customFormat="1" ht="160.15" customHeight="1" x14ac:dyDescent="0.65">
      <c r="C28" s="164">
        <v>1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579" t="s">
        <v>105</v>
      </c>
      <c r="V28" s="580"/>
      <c r="W28" s="581"/>
      <c r="X28" s="579" t="s">
        <v>109</v>
      </c>
      <c r="Y28" s="580"/>
      <c r="Z28" s="580"/>
      <c r="AA28" s="580"/>
      <c r="AB28" s="580"/>
      <c r="AC28" s="580"/>
      <c r="AD28" s="580"/>
      <c r="AE28" s="581"/>
      <c r="AF28" s="35">
        <v>2</v>
      </c>
      <c r="AG28" s="283">
        <f>AF28*30</f>
        <v>60</v>
      </c>
      <c r="AH28" s="37">
        <f>AI28+AK28+AM28</f>
        <v>26</v>
      </c>
      <c r="AI28" s="37">
        <v>13</v>
      </c>
      <c r="AJ28" s="174"/>
      <c r="AK28" s="174">
        <v>13</v>
      </c>
      <c r="AL28" s="166"/>
      <c r="AM28" s="175"/>
      <c r="AN28" s="175"/>
      <c r="AO28" s="175"/>
      <c r="AP28" s="167">
        <f>AG28-AH28</f>
        <v>34</v>
      </c>
      <c r="AQ28" s="151"/>
      <c r="AR28" s="151">
        <v>1</v>
      </c>
      <c r="AS28" s="151">
        <v>1</v>
      </c>
      <c r="AT28" s="152"/>
      <c r="AU28" s="140"/>
      <c r="AV28" s="151"/>
      <c r="AW28" s="151"/>
      <c r="AX28" s="152"/>
      <c r="AY28" s="140">
        <f>SUM(AZ28:BB28)</f>
        <v>2</v>
      </c>
      <c r="AZ28" s="151">
        <v>1</v>
      </c>
      <c r="BA28" s="151">
        <v>1</v>
      </c>
      <c r="BB28" s="213"/>
      <c r="BC28" s="168"/>
      <c r="BD28" s="169"/>
      <c r="BE28" s="169"/>
      <c r="BF28" s="170"/>
    </row>
    <row r="29" spans="3:60" s="87" customFormat="1" ht="160.15" customHeight="1" thickBot="1" x14ac:dyDescent="0.7">
      <c r="C29" s="133">
        <v>2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448" t="s">
        <v>106</v>
      </c>
      <c r="V29" s="449"/>
      <c r="W29" s="450"/>
      <c r="X29" s="448" t="s">
        <v>109</v>
      </c>
      <c r="Y29" s="449"/>
      <c r="Z29" s="449"/>
      <c r="AA29" s="449"/>
      <c r="AB29" s="449"/>
      <c r="AC29" s="449"/>
      <c r="AD29" s="449"/>
      <c r="AE29" s="450"/>
      <c r="AF29" s="38">
        <v>4</v>
      </c>
      <c r="AG29" s="39">
        <f>AF29*30</f>
        <v>120</v>
      </c>
      <c r="AH29" s="40">
        <f>AI29+AK29+AM29</f>
        <v>54</v>
      </c>
      <c r="AI29" s="40">
        <v>18</v>
      </c>
      <c r="AJ29" s="135"/>
      <c r="AK29" s="135">
        <v>36</v>
      </c>
      <c r="AL29" s="136"/>
      <c r="AM29" s="113"/>
      <c r="AN29" s="113"/>
      <c r="AO29" s="113"/>
      <c r="AP29" s="137">
        <f>AG29-AH29</f>
        <v>66</v>
      </c>
      <c r="AQ29" s="138">
        <v>2</v>
      </c>
      <c r="AR29" s="138"/>
      <c r="AS29" s="138"/>
      <c r="AT29" s="114"/>
      <c r="AU29" s="116"/>
      <c r="AV29" s="138"/>
      <c r="AW29" s="138"/>
      <c r="AX29" s="114">
        <v>2</v>
      </c>
      <c r="AY29" s="116"/>
      <c r="AZ29" s="138"/>
      <c r="BA29" s="138"/>
      <c r="BB29" s="139"/>
      <c r="BC29" s="214">
        <f>SUM(BD29:BF29)</f>
        <v>3</v>
      </c>
      <c r="BD29" s="210">
        <v>1</v>
      </c>
      <c r="BE29" s="210">
        <v>2</v>
      </c>
      <c r="BF29" s="211"/>
    </row>
    <row r="30" spans="3:60" s="87" customFormat="1" ht="83.45" customHeight="1" thickBot="1" x14ac:dyDescent="0.7">
      <c r="C30" s="451" t="s">
        <v>107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215">
        <f>SUM(AF28:AF29)</f>
        <v>6</v>
      </c>
      <c r="AG30" s="91">
        <f>SUM(AG28:AG29)</f>
        <v>180</v>
      </c>
      <c r="AH30" s="215">
        <f>SUM(AH28:AH29)</f>
        <v>80</v>
      </c>
      <c r="AI30" s="90">
        <f>SUM(AI28:AI29)</f>
        <v>31</v>
      </c>
      <c r="AJ30" s="90"/>
      <c r="AK30" s="90">
        <f>SUM(AK28:AK29)</f>
        <v>49</v>
      </c>
      <c r="AL30" s="90"/>
      <c r="AM30" s="91"/>
      <c r="AN30" s="91"/>
      <c r="AO30" s="91"/>
      <c r="AP30" s="92">
        <f>SUM(AP28:AP29)</f>
        <v>100</v>
      </c>
      <c r="AQ30" s="94">
        <f>COUNT(AQ28:AQ29)</f>
        <v>1</v>
      </c>
      <c r="AR30" s="86">
        <f>COUNT(AR28:AR29)</f>
        <v>1</v>
      </c>
      <c r="AS30" s="86">
        <f>COUNT(AS28:AS29)</f>
        <v>1</v>
      </c>
      <c r="AT30" s="93"/>
      <c r="AU30" s="156"/>
      <c r="AV30" s="86"/>
      <c r="AW30" s="86"/>
      <c r="AX30" s="93">
        <v>1</v>
      </c>
      <c r="AY30" s="94">
        <f>SUM(AY28:AY29)</f>
        <v>2</v>
      </c>
      <c r="AZ30" s="86">
        <f>SUM(AZ28:AZ29)</f>
        <v>1</v>
      </c>
      <c r="BA30" s="86">
        <f>SUM(BA28:BA29)</f>
        <v>1</v>
      </c>
      <c r="BB30" s="95"/>
      <c r="BC30" s="212">
        <f>SUM(BC28:BC29)</f>
        <v>3</v>
      </c>
      <c r="BD30" s="96">
        <f>SUM(BD28:BD29)</f>
        <v>1</v>
      </c>
      <c r="BE30" s="96">
        <f>SUM(BE28:BE29)</f>
        <v>2</v>
      </c>
      <c r="BF30" s="97"/>
    </row>
    <row r="31" spans="3:60" s="16" customFormat="1" ht="75" customHeight="1" thickBot="1" x14ac:dyDescent="0.7">
      <c r="C31" s="457" t="s">
        <v>108</v>
      </c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60"/>
      <c r="AR31" s="460"/>
      <c r="AS31" s="460"/>
      <c r="AT31" s="460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9"/>
      <c r="BG31" s="14"/>
      <c r="BH31" s="14"/>
    </row>
    <row r="32" spans="3:60" s="87" customFormat="1" ht="160.15" customHeight="1" x14ac:dyDescent="0.65">
      <c r="C32" s="164">
        <v>3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579" t="s">
        <v>60</v>
      </c>
      <c r="V32" s="580"/>
      <c r="W32" s="581"/>
      <c r="X32" s="579" t="s">
        <v>98</v>
      </c>
      <c r="Y32" s="580"/>
      <c r="Z32" s="580"/>
      <c r="AA32" s="580"/>
      <c r="AB32" s="580"/>
      <c r="AC32" s="580"/>
      <c r="AD32" s="580"/>
      <c r="AE32" s="581"/>
      <c r="AF32" s="35">
        <v>3</v>
      </c>
      <c r="AG32" s="36">
        <f>AF32*30</f>
        <v>90</v>
      </c>
      <c r="AH32" s="37">
        <f>AI32+AK32+AM32</f>
        <v>39</v>
      </c>
      <c r="AI32" s="37"/>
      <c r="AJ32" s="174"/>
      <c r="AK32" s="174">
        <v>39</v>
      </c>
      <c r="AL32" s="166"/>
      <c r="AM32" s="175"/>
      <c r="AN32" s="175"/>
      <c r="AO32" s="175"/>
      <c r="AP32" s="167">
        <f>AG32-AH32</f>
        <v>51</v>
      </c>
      <c r="AQ32" s="151"/>
      <c r="AR32" s="151">
        <v>1</v>
      </c>
      <c r="AS32" s="151"/>
      <c r="AT32" s="152"/>
      <c r="AU32" s="140"/>
      <c r="AV32" s="151"/>
      <c r="AW32" s="151"/>
      <c r="AX32" s="152">
        <v>1</v>
      </c>
      <c r="AY32" s="140">
        <v>3</v>
      </c>
      <c r="AZ32" s="151"/>
      <c r="BA32" s="151">
        <v>3</v>
      </c>
      <c r="BB32" s="213"/>
      <c r="BC32" s="168"/>
      <c r="BD32" s="169"/>
      <c r="BE32" s="169"/>
      <c r="BF32" s="170"/>
    </row>
    <row r="33" spans="3:60" s="87" customFormat="1" ht="160.15" customHeight="1" thickBot="1" x14ac:dyDescent="0.7">
      <c r="C33" s="133">
        <v>4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448" t="s">
        <v>61</v>
      </c>
      <c r="V33" s="449"/>
      <c r="W33" s="450"/>
      <c r="X33" s="448" t="s">
        <v>98</v>
      </c>
      <c r="Y33" s="449"/>
      <c r="Z33" s="449"/>
      <c r="AA33" s="449"/>
      <c r="AB33" s="449"/>
      <c r="AC33" s="449"/>
      <c r="AD33" s="449"/>
      <c r="AE33" s="450"/>
      <c r="AF33" s="38">
        <v>3</v>
      </c>
      <c r="AG33" s="39">
        <f>AF33*30</f>
        <v>90</v>
      </c>
      <c r="AH33" s="40">
        <f>AI33+AK33+AM33</f>
        <v>36</v>
      </c>
      <c r="AI33" s="40"/>
      <c r="AJ33" s="135"/>
      <c r="AK33" s="135">
        <v>36</v>
      </c>
      <c r="AL33" s="136"/>
      <c r="AM33" s="113"/>
      <c r="AN33" s="113"/>
      <c r="AO33" s="113"/>
      <c r="AP33" s="137">
        <f>AG33-AH33</f>
        <v>54</v>
      </c>
      <c r="AQ33" s="138">
        <v>2</v>
      </c>
      <c r="AR33" s="138"/>
      <c r="AS33" s="138"/>
      <c r="AT33" s="114"/>
      <c r="AU33" s="116"/>
      <c r="AV33" s="138"/>
      <c r="AW33" s="138"/>
      <c r="AX33" s="114"/>
      <c r="AY33" s="116"/>
      <c r="AZ33" s="138"/>
      <c r="BA33" s="138"/>
      <c r="BB33" s="139"/>
      <c r="BC33" s="214">
        <v>2</v>
      </c>
      <c r="BD33" s="210"/>
      <c r="BE33" s="210">
        <v>2</v>
      </c>
      <c r="BF33" s="211"/>
    </row>
    <row r="34" spans="3:60" s="87" customFormat="1" ht="83.45" customHeight="1" thickBot="1" x14ac:dyDescent="0.7">
      <c r="C34" s="451" t="s">
        <v>107</v>
      </c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215">
        <f>SUM(AF32:AF33)</f>
        <v>6</v>
      </c>
      <c r="AG34" s="91">
        <f>SUM(AG32:AG33)</f>
        <v>180</v>
      </c>
      <c r="AH34" s="215">
        <f>SUM(AH32:AH33)</f>
        <v>75</v>
      </c>
      <c r="AI34" s="90"/>
      <c r="AJ34" s="90"/>
      <c r="AK34" s="90">
        <f>SUM(AK32:AK33)</f>
        <v>75</v>
      </c>
      <c r="AL34" s="90"/>
      <c r="AM34" s="91"/>
      <c r="AN34" s="91"/>
      <c r="AO34" s="91"/>
      <c r="AP34" s="91">
        <f>SUM(AP32:AP33)</f>
        <v>105</v>
      </c>
      <c r="AQ34" s="156">
        <f>COUNT(AQ32:AQ33)</f>
        <v>1</v>
      </c>
      <c r="AR34" s="86">
        <f>COUNT(AR32:AR33)</f>
        <v>1</v>
      </c>
      <c r="AS34" s="86"/>
      <c r="AT34" s="93"/>
      <c r="AU34" s="94"/>
      <c r="AV34" s="86"/>
      <c r="AW34" s="86"/>
      <c r="AX34" s="95">
        <f t="shared" ref="AX34" si="0">COUNT(AX32:AX33)</f>
        <v>1</v>
      </c>
      <c r="AY34" s="156">
        <f>SUM(AY32:AY33)</f>
        <v>3</v>
      </c>
      <c r="AZ34" s="86"/>
      <c r="BA34" s="86">
        <f>SUM(BA32:BA33)</f>
        <v>3</v>
      </c>
      <c r="BB34" s="93"/>
      <c r="BC34" s="212">
        <f>SUM(BC32:BC33)</f>
        <v>2</v>
      </c>
      <c r="BD34" s="96"/>
      <c r="BE34" s="96">
        <f>SUM(BE32:BE33)</f>
        <v>2</v>
      </c>
      <c r="BF34" s="97"/>
    </row>
    <row r="35" spans="3:60" s="105" customFormat="1" ht="69.599999999999994" customHeight="1" thickBot="1" x14ac:dyDescent="0.75">
      <c r="C35" s="457" t="s">
        <v>114</v>
      </c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B35" s="458"/>
      <c r="BC35" s="458"/>
      <c r="BD35" s="458"/>
      <c r="BE35" s="458"/>
      <c r="BF35" s="459"/>
      <c r="BG35" s="14"/>
      <c r="BH35" s="14"/>
    </row>
    <row r="36" spans="3:60" s="87" customFormat="1" ht="112.5" customHeight="1" thickBot="1" x14ac:dyDescent="0.7">
      <c r="C36" s="88">
        <v>5</v>
      </c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477" t="s">
        <v>132</v>
      </c>
      <c r="V36" s="478"/>
      <c r="W36" s="479"/>
      <c r="X36" s="477" t="s">
        <v>140</v>
      </c>
      <c r="Y36" s="478"/>
      <c r="Z36" s="478"/>
      <c r="AA36" s="478"/>
      <c r="AB36" s="478"/>
      <c r="AC36" s="478"/>
      <c r="AD36" s="478"/>
      <c r="AE36" s="479"/>
      <c r="AF36" s="32">
        <v>10</v>
      </c>
      <c r="AG36" s="33">
        <f>AF36*30</f>
        <v>300</v>
      </c>
      <c r="AH36" s="34"/>
      <c r="AI36" s="34"/>
      <c r="AJ36" s="89"/>
      <c r="AK36" s="89"/>
      <c r="AL36" s="90"/>
      <c r="AM36" s="91"/>
      <c r="AN36" s="91"/>
      <c r="AO36" s="91"/>
      <c r="AP36" s="92">
        <f>AG36-AH36</f>
        <v>300</v>
      </c>
      <c r="AQ36" s="86"/>
      <c r="AR36" s="86">
        <v>1</v>
      </c>
      <c r="AS36" s="86"/>
      <c r="AT36" s="93"/>
      <c r="AU36" s="94"/>
      <c r="AV36" s="86"/>
      <c r="AW36" s="86"/>
      <c r="AX36" s="93"/>
      <c r="AY36" s="94"/>
      <c r="AZ36" s="86"/>
      <c r="BA36" s="86"/>
      <c r="BB36" s="95"/>
      <c r="BC36" s="107"/>
      <c r="BD36" s="96"/>
      <c r="BE36" s="108"/>
      <c r="BF36" s="97"/>
    </row>
    <row r="37" spans="3:60" s="87" customFormat="1" ht="112.5" customHeight="1" thickBot="1" x14ac:dyDescent="0.7">
      <c r="C37" s="88">
        <v>6</v>
      </c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477" t="s">
        <v>133</v>
      </c>
      <c r="V37" s="478"/>
      <c r="W37" s="479"/>
      <c r="X37" s="477" t="s">
        <v>140</v>
      </c>
      <c r="Y37" s="478"/>
      <c r="Z37" s="478"/>
      <c r="AA37" s="478"/>
      <c r="AB37" s="478"/>
      <c r="AC37" s="478"/>
      <c r="AD37" s="478"/>
      <c r="AE37" s="479"/>
      <c r="AF37" s="32">
        <v>10</v>
      </c>
      <c r="AG37" s="33">
        <f>AF37*30</f>
        <v>300</v>
      </c>
      <c r="AH37" s="34"/>
      <c r="AI37" s="34"/>
      <c r="AJ37" s="89"/>
      <c r="AK37" s="89"/>
      <c r="AL37" s="90"/>
      <c r="AM37" s="91"/>
      <c r="AN37" s="91"/>
      <c r="AO37" s="91"/>
      <c r="AP37" s="92">
        <f>AG37-AH37</f>
        <v>300</v>
      </c>
      <c r="AQ37" s="86"/>
      <c r="AR37" s="86">
        <v>2</v>
      </c>
      <c r="AS37" s="86"/>
      <c r="AT37" s="93"/>
      <c r="AU37" s="94"/>
      <c r="AV37" s="86"/>
      <c r="AW37" s="86"/>
      <c r="AX37" s="93"/>
      <c r="AY37" s="94"/>
      <c r="AZ37" s="86"/>
      <c r="BA37" s="86"/>
      <c r="BB37" s="95"/>
      <c r="BC37" s="107"/>
      <c r="BD37" s="96"/>
      <c r="BE37" s="108"/>
      <c r="BF37" s="97"/>
    </row>
    <row r="38" spans="3:60" s="87" customFormat="1" ht="73.900000000000006" customHeight="1" thickBot="1" x14ac:dyDescent="0.7">
      <c r="C38" s="573" t="s">
        <v>107</v>
      </c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5"/>
      <c r="AF38" s="32">
        <f>SUM(AF36:AF37)</f>
        <v>20</v>
      </c>
      <c r="AG38" s="33">
        <f>SUM(AG36:AG37)</f>
        <v>600</v>
      </c>
      <c r="AH38" s="34"/>
      <c r="AI38" s="34"/>
      <c r="AJ38" s="89"/>
      <c r="AK38" s="89"/>
      <c r="AL38" s="90"/>
      <c r="AM38" s="91"/>
      <c r="AN38" s="91"/>
      <c r="AO38" s="91"/>
      <c r="AP38" s="92">
        <f>AG38-AH38</f>
        <v>600</v>
      </c>
      <c r="AQ38" s="216"/>
      <c r="AR38" s="217">
        <f>COUNT(AR36:AR37)</f>
        <v>2</v>
      </c>
      <c r="AS38" s="217"/>
      <c r="AT38" s="218"/>
      <c r="AU38" s="216"/>
      <c r="AV38" s="217"/>
      <c r="AW38" s="217"/>
      <c r="AX38" s="219"/>
      <c r="AY38" s="220"/>
      <c r="AZ38" s="217"/>
      <c r="BA38" s="217"/>
      <c r="BB38" s="219"/>
      <c r="BC38" s="107"/>
      <c r="BD38" s="96"/>
      <c r="BE38" s="108"/>
      <c r="BF38" s="97"/>
    </row>
    <row r="39" spans="3:60" s="87" customFormat="1" ht="64.150000000000006" customHeight="1" thickBot="1" x14ac:dyDescent="0.75">
      <c r="C39" s="109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461" t="s">
        <v>41</v>
      </c>
      <c r="V39" s="461"/>
      <c r="W39" s="461"/>
      <c r="X39" s="461"/>
      <c r="Y39" s="461"/>
      <c r="Z39" s="461"/>
      <c r="AA39" s="461"/>
      <c r="AB39" s="461"/>
      <c r="AC39" s="461"/>
      <c r="AD39" s="461"/>
      <c r="AE39" s="462"/>
      <c r="AF39" s="111">
        <f>AF38+AF34+AF30</f>
        <v>32</v>
      </c>
      <c r="AG39" s="112">
        <f>AG38+AG34+AG30</f>
        <v>960</v>
      </c>
      <c r="AH39" s="111">
        <f t="shared" ref="AH39:BE39" si="1">AH38+AH34+AH30</f>
        <v>155</v>
      </c>
      <c r="AI39" s="111">
        <f t="shared" si="1"/>
        <v>31</v>
      </c>
      <c r="AJ39" s="136"/>
      <c r="AK39" s="111">
        <f t="shared" si="1"/>
        <v>124</v>
      </c>
      <c r="AL39" s="136"/>
      <c r="AM39" s="113"/>
      <c r="AN39" s="113"/>
      <c r="AO39" s="90"/>
      <c r="AP39" s="92">
        <f t="shared" si="1"/>
        <v>805</v>
      </c>
      <c r="AQ39" s="111">
        <f>AQ38+AQ34+AQ30</f>
        <v>2</v>
      </c>
      <c r="AR39" s="111">
        <f t="shared" si="1"/>
        <v>4</v>
      </c>
      <c r="AS39" s="217">
        <f t="shared" si="1"/>
        <v>1</v>
      </c>
      <c r="AT39" s="217"/>
      <c r="AU39" s="217"/>
      <c r="AV39" s="217"/>
      <c r="AW39" s="217"/>
      <c r="AX39" s="217">
        <f t="shared" si="1"/>
        <v>2</v>
      </c>
      <c r="AY39" s="111">
        <f t="shared" si="1"/>
        <v>5</v>
      </c>
      <c r="AZ39" s="217">
        <f t="shared" si="1"/>
        <v>1</v>
      </c>
      <c r="BA39" s="111">
        <f t="shared" si="1"/>
        <v>4</v>
      </c>
      <c r="BB39" s="219"/>
      <c r="BC39" s="111">
        <f t="shared" si="1"/>
        <v>5</v>
      </c>
      <c r="BD39" s="111">
        <f t="shared" si="1"/>
        <v>1</v>
      </c>
      <c r="BE39" s="111">
        <f t="shared" si="1"/>
        <v>4</v>
      </c>
      <c r="BF39" s="115"/>
    </row>
    <row r="40" spans="3:60" s="171" customFormat="1" ht="78.599999999999994" customHeight="1" thickBot="1" x14ac:dyDescent="0.75">
      <c r="C40" s="480" t="s">
        <v>51</v>
      </c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81"/>
      <c r="BE40" s="481"/>
      <c r="BF40" s="482"/>
    </row>
    <row r="41" spans="3:60" s="87" customFormat="1" ht="107.45" customHeight="1" thickBot="1" x14ac:dyDescent="0.7">
      <c r="C41" s="164">
        <v>7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590" t="s">
        <v>153</v>
      </c>
      <c r="V41" s="590"/>
      <c r="W41" s="590"/>
      <c r="X41" s="591"/>
      <c r="Y41" s="591"/>
      <c r="Z41" s="591"/>
      <c r="AA41" s="591"/>
      <c r="AB41" s="591"/>
      <c r="AC41" s="591"/>
      <c r="AD41" s="591"/>
      <c r="AE41" s="592"/>
      <c r="AF41" s="172"/>
      <c r="AG41" s="173"/>
      <c r="AH41" s="174"/>
      <c r="AI41" s="166"/>
      <c r="AJ41" s="166"/>
      <c r="AK41" s="166"/>
      <c r="AL41" s="166"/>
      <c r="AM41" s="175"/>
      <c r="AN41" s="175"/>
      <c r="AO41" s="175"/>
      <c r="AP41" s="167"/>
      <c r="AQ41" s="140"/>
      <c r="AR41" s="151"/>
      <c r="AS41" s="151"/>
      <c r="AT41" s="141"/>
      <c r="AU41" s="150"/>
      <c r="AV41" s="151"/>
      <c r="AW41" s="151"/>
      <c r="AX41" s="152"/>
      <c r="AY41" s="140"/>
      <c r="AZ41" s="151"/>
      <c r="BA41" s="151"/>
      <c r="BB41" s="152"/>
      <c r="BC41" s="176"/>
      <c r="BD41" s="169"/>
      <c r="BE41" s="169"/>
      <c r="BF41" s="170"/>
    </row>
    <row r="42" spans="3:60" s="87" customFormat="1" ht="121.9" customHeight="1" thickBot="1" x14ac:dyDescent="0.7">
      <c r="C42" s="11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455" t="s">
        <v>110</v>
      </c>
      <c r="V42" s="456"/>
      <c r="W42" s="222" t="s">
        <v>91</v>
      </c>
      <c r="X42" s="453" t="s">
        <v>112</v>
      </c>
      <c r="Y42" s="453"/>
      <c r="Z42" s="453"/>
      <c r="AA42" s="453"/>
      <c r="AB42" s="453"/>
      <c r="AC42" s="453"/>
      <c r="AD42" s="453"/>
      <c r="AE42" s="454"/>
      <c r="AF42" s="119">
        <v>5</v>
      </c>
      <c r="AG42" s="120">
        <f>AF42*30</f>
        <v>150</v>
      </c>
      <c r="AH42" s="121">
        <f>AI42+AK42+AM42</f>
        <v>27</v>
      </c>
      <c r="AI42" s="121">
        <v>18</v>
      </c>
      <c r="AJ42" s="122"/>
      <c r="AK42" s="122">
        <v>9</v>
      </c>
      <c r="AL42" s="123"/>
      <c r="AM42" s="124"/>
      <c r="AN42" s="124"/>
      <c r="AO42" s="124"/>
      <c r="AP42" s="125">
        <f>AG42-AH42</f>
        <v>123</v>
      </c>
      <c r="AQ42" s="128"/>
      <c r="AR42" s="126">
        <v>2</v>
      </c>
      <c r="AS42" s="126"/>
      <c r="AT42" s="127"/>
      <c r="AU42" s="128"/>
      <c r="AV42" s="126"/>
      <c r="AW42" s="126"/>
      <c r="AX42" s="127">
        <v>2</v>
      </c>
      <c r="AY42" s="128"/>
      <c r="AZ42" s="126"/>
      <c r="BA42" s="126"/>
      <c r="BB42" s="129"/>
      <c r="BC42" s="177">
        <f>SUM(BD42:BF42)</f>
        <v>1.5</v>
      </c>
      <c r="BD42" s="178">
        <v>1</v>
      </c>
      <c r="BE42" s="178">
        <v>0.5</v>
      </c>
      <c r="BF42" s="179"/>
    </row>
    <row r="43" spans="3:60" s="87" customFormat="1" ht="121.9" customHeight="1" thickBot="1" x14ac:dyDescent="0.7">
      <c r="C43" s="11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455" t="s">
        <v>111</v>
      </c>
      <c r="V43" s="456"/>
      <c r="W43" s="222" t="s">
        <v>91</v>
      </c>
      <c r="X43" s="453" t="s">
        <v>113</v>
      </c>
      <c r="Y43" s="453"/>
      <c r="Z43" s="453"/>
      <c r="AA43" s="453"/>
      <c r="AB43" s="453"/>
      <c r="AC43" s="453"/>
      <c r="AD43" s="453"/>
      <c r="AE43" s="454"/>
      <c r="AF43" s="119">
        <v>5</v>
      </c>
      <c r="AG43" s="120">
        <f>AF43*30</f>
        <v>150</v>
      </c>
      <c r="AH43" s="121">
        <f>AI43+AK43+AM43</f>
        <v>27</v>
      </c>
      <c r="AI43" s="121">
        <v>18</v>
      </c>
      <c r="AJ43" s="122"/>
      <c r="AK43" s="122">
        <v>9</v>
      </c>
      <c r="AL43" s="123"/>
      <c r="AM43" s="124"/>
      <c r="AN43" s="124"/>
      <c r="AO43" s="124"/>
      <c r="AP43" s="125">
        <f>AG43-AH43</f>
        <v>123</v>
      </c>
      <c r="AQ43" s="128"/>
      <c r="AR43" s="126">
        <v>2</v>
      </c>
      <c r="AS43" s="126"/>
      <c r="AT43" s="127"/>
      <c r="AU43" s="128"/>
      <c r="AV43" s="126"/>
      <c r="AW43" s="126"/>
      <c r="AX43" s="127">
        <v>2</v>
      </c>
      <c r="AY43" s="128"/>
      <c r="AZ43" s="126"/>
      <c r="BA43" s="126"/>
      <c r="BB43" s="129"/>
      <c r="BC43" s="177">
        <f>SUM(BD43:BF43)</f>
        <v>1.5</v>
      </c>
      <c r="BD43" s="178">
        <v>1</v>
      </c>
      <c r="BE43" s="178">
        <v>0.5</v>
      </c>
      <c r="BF43" s="179"/>
    </row>
    <row r="44" spans="3:60" s="87" customFormat="1" ht="178.5" customHeight="1" thickBot="1" x14ac:dyDescent="0.7">
      <c r="C44" s="133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448" t="s">
        <v>99</v>
      </c>
      <c r="V44" s="640"/>
      <c r="W44" s="223" t="s">
        <v>91</v>
      </c>
      <c r="X44" s="641" t="s">
        <v>96</v>
      </c>
      <c r="Y44" s="641"/>
      <c r="Z44" s="641"/>
      <c r="AA44" s="641"/>
      <c r="AB44" s="641"/>
      <c r="AC44" s="641"/>
      <c r="AD44" s="641"/>
      <c r="AE44" s="642"/>
      <c r="AF44" s="38">
        <v>5</v>
      </c>
      <c r="AG44" s="39">
        <f>AF44*30</f>
        <v>150</v>
      </c>
      <c r="AH44" s="40">
        <f>AI44+AK44+AM44</f>
        <v>27</v>
      </c>
      <c r="AI44" s="40">
        <v>18</v>
      </c>
      <c r="AJ44" s="135"/>
      <c r="AK44" s="135">
        <v>9</v>
      </c>
      <c r="AL44" s="136"/>
      <c r="AM44" s="113"/>
      <c r="AN44" s="113"/>
      <c r="AO44" s="113"/>
      <c r="AP44" s="137">
        <f>AG44-AH44</f>
        <v>123</v>
      </c>
      <c r="AQ44" s="116"/>
      <c r="AR44" s="138">
        <v>2</v>
      </c>
      <c r="AS44" s="138"/>
      <c r="AT44" s="114"/>
      <c r="AU44" s="116"/>
      <c r="AV44" s="138"/>
      <c r="AW44" s="138"/>
      <c r="AX44" s="114">
        <v>2</v>
      </c>
      <c r="AY44" s="116"/>
      <c r="AZ44" s="138"/>
      <c r="BA44" s="138"/>
      <c r="BB44" s="139"/>
      <c r="BC44" s="180">
        <f>SUM(BD44:BF44)</f>
        <v>1.5</v>
      </c>
      <c r="BD44" s="181">
        <v>1</v>
      </c>
      <c r="BE44" s="181">
        <v>0.5</v>
      </c>
      <c r="BF44" s="182"/>
    </row>
    <row r="45" spans="3:60" s="87" customFormat="1" ht="73.900000000000006" hidden="1" customHeight="1" thickBot="1" x14ac:dyDescent="0.7">
      <c r="C45" s="573" t="s">
        <v>107</v>
      </c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5"/>
      <c r="AF45" s="32">
        <f>AF42</f>
        <v>5</v>
      </c>
      <c r="AG45" s="33">
        <f>AF45*30</f>
        <v>150</v>
      </c>
      <c r="AH45" s="34">
        <f>AI45+AK45+AM45</f>
        <v>27</v>
      </c>
      <c r="AI45" s="34">
        <f>AI42</f>
        <v>18</v>
      </c>
      <c r="AJ45" s="89"/>
      <c r="AK45" s="89">
        <f>AK42</f>
        <v>9</v>
      </c>
      <c r="AL45" s="90"/>
      <c r="AM45" s="91"/>
      <c r="AN45" s="91"/>
      <c r="AO45" s="91"/>
      <c r="AP45" s="92">
        <f>AG45-AH45</f>
        <v>123</v>
      </c>
      <c r="AQ45" s="94"/>
      <c r="AR45" s="86">
        <f>COUNT(AR42)</f>
        <v>1</v>
      </c>
      <c r="AS45" s="86"/>
      <c r="AT45" s="163"/>
      <c r="AU45" s="156"/>
      <c r="AV45" s="86"/>
      <c r="AW45" s="86"/>
      <c r="AX45" s="93">
        <f>COUNT(AX42)</f>
        <v>1</v>
      </c>
      <c r="AY45" s="156"/>
      <c r="AZ45" s="86"/>
      <c r="BA45" s="86"/>
      <c r="BB45" s="93"/>
      <c r="BC45" s="224">
        <v>4</v>
      </c>
      <c r="BD45" s="225">
        <v>2</v>
      </c>
      <c r="BE45" s="225">
        <v>2</v>
      </c>
      <c r="BF45" s="226"/>
    </row>
    <row r="46" spans="3:60" s="87" customFormat="1" ht="73.900000000000006" customHeight="1" thickBot="1" x14ac:dyDescent="0.7">
      <c r="C46" s="618" t="s">
        <v>42</v>
      </c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19"/>
      <c r="W46" s="619"/>
      <c r="X46" s="619"/>
      <c r="Y46" s="619"/>
      <c r="Z46" s="619"/>
      <c r="AA46" s="619"/>
      <c r="AB46" s="619"/>
      <c r="AC46" s="619"/>
      <c r="AD46" s="619"/>
      <c r="AE46" s="620"/>
      <c r="AF46" s="32">
        <f>AF42</f>
        <v>5</v>
      </c>
      <c r="AG46" s="33">
        <f>AG42</f>
        <v>150</v>
      </c>
      <c r="AH46" s="34">
        <f>AH42</f>
        <v>27</v>
      </c>
      <c r="AI46" s="34">
        <f>AI42</f>
        <v>18</v>
      </c>
      <c r="AJ46" s="89"/>
      <c r="AK46" s="89">
        <f>AK42</f>
        <v>9</v>
      </c>
      <c r="AL46" s="90"/>
      <c r="AM46" s="91"/>
      <c r="AN46" s="91"/>
      <c r="AO46" s="91"/>
      <c r="AP46" s="92">
        <f>AP42</f>
        <v>123</v>
      </c>
      <c r="AQ46" s="94"/>
      <c r="AR46" s="86">
        <f>COUNT(AR42)</f>
        <v>1</v>
      </c>
      <c r="AS46" s="86"/>
      <c r="AT46" s="163"/>
      <c r="AU46" s="156"/>
      <c r="AV46" s="86"/>
      <c r="AW46" s="86"/>
      <c r="AX46" s="93">
        <f>AX45</f>
        <v>1</v>
      </c>
      <c r="AY46" s="156"/>
      <c r="AZ46" s="86"/>
      <c r="BA46" s="86"/>
      <c r="BB46" s="93"/>
      <c r="BC46" s="224">
        <f>BC42</f>
        <v>1.5</v>
      </c>
      <c r="BD46" s="225">
        <f>BD42</f>
        <v>1</v>
      </c>
      <c r="BE46" s="225">
        <f>BE42</f>
        <v>0.5</v>
      </c>
      <c r="BF46" s="226"/>
    </row>
    <row r="47" spans="3:60" s="87" customFormat="1" ht="73.900000000000006" customHeight="1" thickBot="1" x14ac:dyDescent="0.7">
      <c r="C47" s="570" t="s">
        <v>46</v>
      </c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2"/>
      <c r="AF47" s="156">
        <f>AF46+AF39</f>
        <v>37</v>
      </c>
      <c r="AG47" s="163">
        <f>AG46+AG39</f>
        <v>1110</v>
      </c>
      <c r="AH47" s="94">
        <f>AH46+AH39</f>
        <v>182</v>
      </c>
      <c r="AI47" s="94">
        <f>AI46+AI39</f>
        <v>49</v>
      </c>
      <c r="AJ47" s="86"/>
      <c r="AK47" s="94">
        <f>AK46+AK39</f>
        <v>133</v>
      </c>
      <c r="AL47" s="86"/>
      <c r="AM47" s="95"/>
      <c r="AN47" s="95"/>
      <c r="AO47" s="95"/>
      <c r="AP47" s="183">
        <f>AP46+AP39</f>
        <v>928</v>
      </c>
      <c r="AQ47" s="94">
        <f>AQ46+AQ39</f>
        <v>2</v>
      </c>
      <c r="AR47" s="94">
        <f>AR46+AR39</f>
        <v>5</v>
      </c>
      <c r="AS47" s="86">
        <f>AS46+AS39</f>
        <v>1</v>
      </c>
      <c r="AT47" s="93"/>
      <c r="AU47" s="156"/>
      <c r="AV47" s="86"/>
      <c r="AW47" s="86"/>
      <c r="AX47" s="93">
        <f>AX46+AX39</f>
        <v>3</v>
      </c>
      <c r="AY47" s="94">
        <f>AY46+AY39</f>
        <v>5</v>
      </c>
      <c r="AZ47" s="94">
        <f>AZ46+AZ39</f>
        <v>1</v>
      </c>
      <c r="BA47" s="94">
        <f>BA46+BA39</f>
        <v>4</v>
      </c>
      <c r="BB47" s="93"/>
      <c r="BC47" s="94">
        <f>BC46+BC39</f>
        <v>6.5</v>
      </c>
      <c r="BD47" s="94">
        <f>BD46+BD39</f>
        <v>2</v>
      </c>
      <c r="BE47" s="94">
        <f>BE46+BE39</f>
        <v>4.5</v>
      </c>
      <c r="BF47" s="183"/>
    </row>
    <row r="48" spans="3:60" s="87" customFormat="1" ht="63.6" customHeight="1" x14ac:dyDescent="0.65">
      <c r="C48" s="622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621"/>
      <c r="W48" s="621"/>
      <c r="X48" s="299"/>
      <c r="Y48" s="299"/>
      <c r="Z48" s="184"/>
      <c r="AA48" s="184"/>
      <c r="AB48" s="184"/>
      <c r="AC48" s="624"/>
      <c r="AD48" s="624"/>
      <c r="AE48" s="625"/>
      <c r="AF48" s="406" t="s">
        <v>43</v>
      </c>
      <c r="AG48" s="407"/>
      <c r="AH48" s="407"/>
      <c r="AI48" s="407"/>
      <c r="AJ48" s="407"/>
      <c r="AK48" s="407"/>
      <c r="AL48" s="407"/>
      <c r="AM48" s="407"/>
      <c r="AN48" s="407"/>
      <c r="AO48" s="408"/>
      <c r="AP48" s="409"/>
      <c r="AQ48" s="185">
        <f>AQ47</f>
        <v>2</v>
      </c>
      <c r="AR48" s="186"/>
      <c r="AS48" s="186"/>
      <c r="AT48" s="187"/>
      <c r="AU48" s="185"/>
      <c r="AV48" s="186"/>
      <c r="AW48" s="186"/>
      <c r="AX48" s="188"/>
      <c r="AY48" s="189"/>
      <c r="AZ48" s="186"/>
      <c r="BA48" s="186"/>
      <c r="BB48" s="187"/>
      <c r="BC48" s="176">
        <v>2</v>
      </c>
      <c r="BD48" s="169"/>
      <c r="BE48" s="169"/>
      <c r="BF48" s="170"/>
    </row>
    <row r="49" spans="2:59" s="87" customFormat="1" ht="63.6" customHeight="1" x14ac:dyDescent="0.65">
      <c r="C49" s="622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623"/>
      <c r="W49" s="623"/>
      <c r="X49" s="299"/>
      <c r="Y49" s="299"/>
      <c r="Z49" s="184"/>
      <c r="AA49" s="184"/>
      <c r="AB49" s="184"/>
      <c r="AC49" s="624"/>
      <c r="AD49" s="624"/>
      <c r="AE49" s="625"/>
      <c r="AF49" s="643" t="s">
        <v>44</v>
      </c>
      <c r="AG49" s="644"/>
      <c r="AH49" s="644"/>
      <c r="AI49" s="644"/>
      <c r="AJ49" s="644"/>
      <c r="AK49" s="644"/>
      <c r="AL49" s="644"/>
      <c r="AM49" s="644"/>
      <c r="AN49" s="644"/>
      <c r="AO49" s="645"/>
      <c r="AP49" s="646"/>
      <c r="AQ49" s="259"/>
      <c r="AR49" s="260">
        <f>AR47</f>
        <v>5</v>
      </c>
      <c r="AS49" s="260"/>
      <c r="AT49" s="261"/>
      <c r="AU49" s="262"/>
      <c r="AV49" s="260"/>
      <c r="AW49" s="260"/>
      <c r="AX49" s="263"/>
      <c r="AY49" s="264">
        <v>3</v>
      </c>
      <c r="AZ49" s="260"/>
      <c r="BA49" s="260"/>
      <c r="BB49" s="261"/>
      <c r="BC49" s="249">
        <v>2</v>
      </c>
      <c r="BD49" s="131"/>
      <c r="BE49" s="131"/>
      <c r="BF49" s="132"/>
    </row>
    <row r="50" spans="2:59" s="87" customFormat="1" ht="63.6" customHeight="1" x14ac:dyDescent="0.65">
      <c r="C50" s="622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623"/>
      <c r="W50" s="623"/>
      <c r="X50" s="299"/>
      <c r="Y50" s="299"/>
      <c r="Z50" s="184"/>
      <c r="AA50" s="184"/>
      <c r="AB50" s="184"/>
      <c r="AC50" s="624"/>
      <c r="AD50" s="624"/>
      <c r="AE50" s="625"/>
      <c r="AF50" s="643" t="s">
        <v>118</v>
      </c>
      <c r="AG50" s="644"/>
      <c r="AH50" s="644"/>
      <c r="AI50" s="644"/>
      <c r="AJ50" s="644"/>
      <c r="AK50" s="644"/>
      <c r="AL50" s="644"/>
      <c r="AM50" s="644"/>
      <c r="AN50" s="644"/>
      <c r="AO50" s="645"/>
      <c r="AP50" s="646"/>
      <c r="AQ50" s="259"/>
      <c r="AR50" s="260"/>
      <c r="AS50" s="260">
        <v>1</v>
      </c>
      <c r="AT50" s="261"/>
      <c r="AU50" s="262"/>
      <c r="AV50" s="260"/>
      <c r="AW50" s="260"/>
      <c r="AX50" s="263"/>
      <c r="AY50" s="264">
        <v>1</v>
      </c>
      <c r="AZ50" s="260"/>
      <c r="BA50" s="260"/>
      <c r="BB50" s="261"/>
      <c r="BC50" s="249"/>
      <c r="BD50" s="131"/>
      <c r="BE50" s="131"/>
      <c r="BF50" s="132"/>
    </row>
    <row r="51" spans="2:59" s="87" customFormat="1" ht="63.6" hidden="1" customHeight="1" x14ac:dyDescent="0.65">
      <c r="C51" s="622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623"/>
      <c r="W51" s="623"/>
      <c r="X51" s="299"/>
      <c r="Y51" s="299"/>
      <c r="Z51" s="184"/>
      <c r="AA51" s="184"/>
      <c r="AB51" s="184"/>
      <c r="AC51" s="624"/>
      <c r="AD51" s="624"/>
      <c r="AE51" s="625"/>
      <c r="AF51" s="643" t="s">
        <v>119</v>
      </c>
      <c r="AG51" s="644"/>
      <c r="AH51" s="644"/>
      <c r="AI51" s="644"/>
      <c r="AJ51" s="644"/>
      <c r="AK51" s="644"/>
      <c r="AL51" s="644"/>
      <c r="AM51" s="644"/>
      <c r="AN51" s="644"/>
      <c r="AO51" s="645"/>
      <c r="AP51" s="646"/>
      <c r="AQ51" s="259"/>
      <c r="AR51" s="260"/>
      <c r="AS51" s="260"/>
      <c r="AT51" s="261"/>
      <c r="AU51" s="262"/>
      <c r="AV51" s="260"/>
      <c r="AW51" s="260"/>
      <c r="AX51" s="263"/>
      <c r="AY51" s="264"/>
      <c r="AZ51" s="260"/>
      <c r="BA51" s="260"/>
      <c r="BB51" s="261"/>
      <c r="BC51" s="249"/>
      <c r="BD51" s="131"/>
      <c r="BE51" s="131"/>
      <c r="BF51" s="132"/>
    </row>
    <row r="52" spans="2:59" s="87" customFormat="1" ht="63.6" customHeight="1" x14ac:dyDescent="0.65">
      <c r="C52" s="622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623"/>
      <c r="W52" s="623"/>
      <c r="X52" s="299"/>
      <c r="Y52" s="299"/>
      <c r="Z52" s="184"/>
      <c r="AA52" s="184"/>
      <c r="AB52" s="184"/>
      <c r="AC52" s="624"/>
      <c r="AD52" s="624"/>
      <c r="AE52" s="625"/>
      <c r="AF52" s="643" t="s">
        <v>120</v>
      </c>
      <c r="AG52" s="644"/>
      <c r="AH52" s="644"/>
      <c r="AI52" s="644"/>
      <c r="AJ52" s="644"/>
      <c r="AK52" s="644"/>
      <c r="AL52" s="644"/>
      <c r="AM52" s="644"/>
      <c r="AN52" s="644"/>
      <c r="AO52" s="645"/>
      <c r="AP52" s="646"/>
      <c r="AQ52" s="259"/>
      <c r="AR52" s="260"/>
      <c r="AS52" s="260"/>
      <c r="AT52" s="261"/>
      <c r="AU52" s="262"/>
      <c r="AV52" s="260"/>
      <c r="AW52" s="260"/>
      <c r="AX52" s="263"/>
      <c r="AY52" s="264"/>
      <c r="AZ52" s="260"/>
      <c r="BA52" s="260"/>
      <c r="BB52" s="261"/>
      <c r="BC52" s="249"/>
      <c r="BD52" s="131"/>
      <c r="BE52" s="131"/>
      <c r="BF52" s="132"/>
    </row>
    <row r="53" spans="2:59" s="87" customFormat="1" ht="63.6" customHeight="1" x14ac:dyDescent="0.65">
      <c r="C53" s="622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623"/>
      <c r="W53" s="623"/>
      <c r="X53" s="299"/>
      <c r="Y53" s="299"/>
      <c r="Z53" s="184"/>
      <c r="AA53" s="184"/>
      <c r="AB53" s="184"/>
      <c r="AC53" s="624"/>
      <c r="AD53" s="624"/>
      <c r="AE53" s="625"/>
      <c r="AF53" s="643" t="s">
        <v>121</v>
      </c>
      <c r="AG53" s="644"/>
      <c r="AH53" s="644"/>
      <c r="AI53" s="644"/>
      <c r="AJ53" s="644"/>
      <c r="AK53" s="644"/>
      <c r="AL53" s="644"/>
      <c r="AM53" s="644"/>
      <c r="AN53" s="644"/>
      <c r="AO53" s="645"/>
      <c r="AP53" s="646"/>
      <c r="AQ53" s="259"/>
      <c r="AR53" s="260"/>
      <c r="AS53" s="260"/>
      <c r="AT53" s="261"/>
      <c r="AU53" s="262"/>
      <c r="AV53" s="260"/>
      <c r="AW53" s="260"/>
      <c r="AX53" s="263"/>
      <c r="AY53" s="264"/>
      <c r="AZ53" s="260"/>
      <c r="BA53" s="260"/>
      <c r="BB53" s="261"/>
      <c r="BC53" s="249"/>
      <c r="BD53" s="131"/>
      <c r="BE53" s="131"/>
      <c r="BF53" s="132"/>
    </row>
    <row r="54" spans="2:59" s="87" customFormat="1" ht="63.6" customHeight="1" x14ac:dyDescent="0.65">
      <c r="C54" s="622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623"/>
      <c r="W54" s="623"/>
      <c r="X54" s="299"/>
      <c r="Y54" s="299"/>
      <c r="Z54" s="184"/>
      <c r="AA54" s="184"/>
      <c r="AB54" s="184"/>
      <c r="AC54" s="624"/>
      <c r="AD54" s="624"/>
      <c r="AE54" s="625"/>
      <c r="AF54" s="643" t="s">
        <v>122</v>
      </c>
      <c r="AG54" s="644"/>
      <c r="AH54" s="644"/>
      <c r="AI54" s="644"/>
      <c r="AJ54" s="644"/>
      <c r="AK54" s="644"/>
      <c r="AL54" s="644"/>
      <c r="AM54" s="644"/>
      <c r="AN54" s="644"/>
      <c r="AO54" s="645"/>
      <c r="AP54" s="646"/>
      <c r="AQ54" s="259"/>
      <c r="AR54" s="260"/>
      <c r="AS54" s="260"/>
      <c r="AT54" s="261"/>
      <c r="AU54" s="262"/>
      <c r="AV54" s="260"/>
      <c r="AW54" s="260"/>
      <c r="AX54" s="263"/>
      <c r="AY54" s="264"/>
      <c r="AZ54" s="260"/>
      <c r="BA54" s="260"/>
      <c r="BB54" s="261"/>
      <c r="BC54" s="249"/>
      <c r="BD54" s="131"/>
      <c r="BE54" s="131"/>
      <c r="BF54" s="132"/>
    </row>
    <row r="55" spans="2:59" s="87" customFormat="1" ht="63.6" customHeight="1" x14ac:dyDescent="0.65">
      <c r="C55" s="622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623"/>
      <c r="W55" s="623"/>
      <c r="X55" s="299"/>
      <c r="Y55" s="299"/>
      <c r="Z55" s="184"/>
      <c r="AA55" s="184"/>
      <c r="AB55" s="184"/>
      <c r="AC55" s="624"/>
      <c r="AD55" s="624"/>
      <c r="AE55" s="625"/>
      <c r="AF55" s="643" t="s">
        <v>17</v>
      </c>
      <c r="AG55" s="644"/>
      <c r="AH55" s="644"/>
      <c r="AI55" s="644"/>
      <c r="AJ55" s="644"/>
      <c r="AK55" s="644"/>
      <c r="AL55" s="644"/>
      <c r="AM55" s="644"/>
      <c r="AN55" s="644"/>
      <c r="AO55" s="645"/>
      <c r="AP55" s="646"/>
      <c r="AQ55" s="259"/>
      <c r="AR55" s="260"/>
      <c r="AS55" s="260"/>
      <c r="AT55" s="261"/>
      <c r="AU55" s="262"/>
      <c r="AV55" s="260"/>
      <c r="AW55" s="260"/>
      <c r="AX55" s="263"/>
      <c r="AY55" s="264"/>
      <c r="AZ55" s="260"/>
      <c r="BA55" s="260"/>
      <c r="BB55" s="261"/>
      <c r="BC55" s="249"/>
      <c r="BD55" s="131"/>
      <c r="BE55" s="131"/>
      <c r="BF55" s="132"/>
    </row>
    <row r="56" spans="2:59" s="87" customFormat="1" ht="63.6" customHeight="1" thickBot="1" x14ac:dyDescent="0.7">
      <c r="C56" s="622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623"/>
      <c r="W56" s="623"/>
      <c r="X56" s="299"/>
      <c r="Y56" s="299"/>
      <c r="Z56" s="184"/>
      <c r="AA56" s="184"/>
      <c r="AB56" s="184"/>
      <c r="AC56" s="624"/>
      <c r="AD56" s="624"/>
      <c r="AE56" s="625"/>
      <c r="AF56" s="410" t="s">
        <v>123</v>
      </c>
      <c r="AG56" s="411"/>
      <c r="AH56" s="411"/>
      <c r="AI56" s="411"/>
      <c r="AJ56" s="411"/>
      <c r="AK56" s="411"/>
      <c r="AL56" s="411"/>
      <c r="AM56" s="411"/>
      <c r="AN56" s="411"/>
      <c r="AO56" s="412"/>
      <c r="AP56" s="413"/>
      <c r="AQ56" s="250"/>
      <c r="AR56" s="251"/>
      <c r="AS56" s="251"/>
      <c r="AT56" s="252"/>
      <c r="AU56" s="253"/>
      <c r="AV56" s="251"/>
      <c r="AW56" s="251"/>
      <c r="AX56" s="254">
        <f>AX47</f>
        <v>3</v>
      </c>
      <c r="AY56" s="255">
        <v>1</v>
      </c>
      <c r="AZ56" s="251"/>
      <c r="BA56" s="251"/>
      <c r="BB56" s="252"/>
      <c r="BC56" s="256">
        <v>2</v>
      </c>
      <c r="BD56" s="257"/>
      <c r="BE56" s="257"/>
      <c r="BF56" s="258"/>
    </row>
    <row r="57" spans="2:59" s="190" customFormat="1" ht="61.15" customHeight="1" x14ac:dyDescent="0.2">
      <c r="X57" s="191"/>
      <c r="Y57" s="191"/>
      <c r="Z57" s="191"/>
      <c r="AA57" s="191"/>
      <c r="AB57" s="191"/>
      <c r="AC57" s="191"/>
      <c r="AD57" s="191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</row>
    <row r="58" spans="2:59" s="190" customFormat="1" ht="15" customHeight="1" x14ac:dyDescent="0.2">
      <c r="C58" s="193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404"/>
      <c r="V58" s="404"/>
      <c r="W58" s="195"/>
      <c r="X58" s="405"/>
      <c r="Y58" s="405"/>
      <c r="Z58" s="576"/>
      <c r="AA58" s="576"/>
      <c r="AB58" s="196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8"/>
      <c r="AW58" s="199"/>
    </row>
    <row r="59" spans="2:59" s="389" customFormat="1" ht="81.599999999999994" customHeight="1" thickBot="1" x14ac:dyDescent="0.75">
      <c r="B59" s="577" t="s">
        <v>74</v>
      </c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387"/>
      <c r="AB59" s="388"/>
      <c r="AC59" s="388"/>
      <c r="AD59" s="388"/>
      <c r="AE59" s="414" t="s">
        <v>75</v>
      </c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</row>
    <row r="60" spans="2:59" s="190" customFormat="1" ht="127.9" customHeight="1" thickBot="1" x14ac:dyDescent="0.25">
      <c r="B60" s="233" t="s">
        <v>76</v>
      </c>
      <c r="C60" s="626" t="s">
        <v>77</v>
      </c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  <c r="V60" s="233" t="s">
        <v>78</v>
      </c>
      <c r="W60" s="415" t="s">
        <v>79</v>
      </c>
      <c r="X60" s="415"/>
      <c r="Y60" s="416" t="s">
        <v>80</v>
      </c>
      <c r="Z60" s="416"/>
      <c r="AA60" s="328"/>
      <c r="AB60" s="317"/>
      <c r="AC60" s="317"/>
      <c r="AD60" s="317"/>
      <c r="AE60" s="417" t="s">
        <v>81</v>
      </c>
      <c r="AF60" s="418"/>
      <c r="AG60" s="418"/>
      <c r="AH60" s="418"/>
      <c r="AI60" s="418"/>
      <c r="AJ60" s="419"/>
      <c r="AK60" s="417" t="s">
        <v>82</v>
      </c>
      <c r="AL60" s="418"/>
      <c r="AM60" s="419"/>
      <c r="AN60" s="426" t="s">
        <v>83</v>
      </c>
      <c r="AO60" s="427"/>
      <c r="AP60" s="427"/>
      <c r="AQ60" s="427"/>
      <c r="AR60" s="427"/>
      <c r="AS60" s="427"/>
      <c r="AT60" s="427"/>
      <c r="AU60" s="427"/>
      <c r="AV60" s="427"/>
      <c r="AW60" s="428"/>
      <c r="AX60" s="417" t="s">
        <v>84</v>
      </c>
      <c r="AY60" s="418"/>
      <c r="AZ60" s="418"/>
      <c r="BA60" s="419"/>
      <c r="BB60" s="417" t="s">
        <v>85</v>
      </c>
      <c r="BC60" s="418"/>
      <c r="BD60" s="418"/>
      <c r="BE60" s="419"/>
    </row>
    <row r="61" spans="2:59" s="190" customFormat="1" ht="94.15" customHeight="1" thickBot="1" x14ac:dyDescent="0.25">
      <c r="B61" s="604">
        <v>1</v>
      </c>
      <c r="C61" s="607" t="s">
        <v>124</v>
      </c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609"/>
      <c r="V61" s="604" t="s">
        <v>154</v>
      </c>
      <c r="W61" s="629">
        <v>6</v>
      </c>
      <c r="X61" s="630"/>
      <c r="Y61" s="417">
        <v>1</v>
      </c>
      <c r="Z61" s="419"/>
      <c r="AA61" s="329"/>
      <c r="AB61" s="317"/>
      <c r="AC61" s="317"/>
      <c r="AD61" s="317"/>
      <c r="AE61" s="420"/>
      <c r="AF61" s="421"/>
      <c r="AG61" s="421"/>
      <c r="AH61" s="421"/>
      <c r="AI61" s="421"/>
      <c r="AJ61" s="422"/>
      <c r="AK61" s="420"/>
      <c r="AL61" s="421"/>
      <c r="AM61" s="422"/>
      <c r="AN61" s="429"/>
      <c r="AO61" s="430"/>
      <c r="AP61" s="430"/>
      <c r="AQ61" s="430"/>
      <c r="AR61" s="430"/>
      <c r="AS61" s="430"/>
      <c r="AT61" s="430"/>
      <c r="AU61" s="430"/>
      <c r="AV61" s="430"/>
      <c r="AW61" s="431"/>
      <c r="AX61" s="423"/>
      <c r="AY61" s="424"/>
      <c r="AZ61" s="424"/>
      <c r="BA61" s="425"/>
      <c r="BB61" s="423"/>
      <c r="BC61" s="424"/>
      <c r="BD61" s="424"/>
      <c r="BE61" s="425"/>
    </row>
    <row r="62" spans="2:59" s="190" customFormat="1" ht="131.25" customHeight="1" thickBot="1" x14ac:dyDescent="0.25">
      <c r="B62" s="605"/>
      <c r="C62" s="610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2"/>
      <c r="V62" s="628"/>
      <c r="W62" s="631"/>
      <c r="X62" s="632"/>
      <c r="Y62" s="631"/>
      <c r="Z62" s="632"/>
      <c r="AA62" s="329"/>
      <c r="AB62" s="317"/>
      <c r="AC62" s="317"/>
      <c r="AD62" s="317"/>
      <c r="AE62" s="423"/>
      <c r="AF62" s="424"/>
      <c r="AG62" s="424"/>
      <c r="AH62" s="424"/>
      <c r="AI62" s="424"/>
      <c r="AJ62" s="425"/>
      <c r="AK62" s="423"/>
      <c r="AL62" s="424"/>
      <c r="AM62" s="425"/>
      <c r="AN62" s="432"/>
      <c r="AO62" s="433"/>
      <c r="AP62" s="433"/>
      <c r="AQ62" s="433"/>
      <c r="AR62" s="433"/>
      <c r="AS62" s="433"/>
      <c r="AT62" s="433"/>
      <c r="AU62" s="433"/>
      <c r="AV62" s="433"/>
      <c r="AW62" s="434"/>
      <c r="AX62" s="435" t="s">
        <v>86</v>
      </c>
      <c r="AY62" s="436"/>
      <c r="AZ62" s="435" t="s">
        <v>87</v>
      </c>
      <c r="BA62" s="436"/>
      <c r="BB62" s="435" t="s">
        <v>86</v>
      </c>
      <c r="BC62" s="436"/>
      <c r="BD62" s="435" t="s">
        <v>87</v>
      </c>
      <c r="BE62" s="436"/>
    </row>
    <row r="63" spans="2:59" s="190" customFormat="1" ht="174.75" customHeight="1" thickBot="1" x14ac:dyDescent="0.25">
      <c r="B63" s="606"/>
      <c r="C63" s="613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5"/>
      <c r="V63" s="358" t="s">
        <v>141</v>
      </c>
      <c r="W63" s="633">
        <v>7</v>
      </c>
      <c r="X63" s="634"/>
      <c r="Y63" s="616">
        <v>2</v>
      </c>
      <c r="Z63" s="617"/>
      <c r="AA63" s="329"/>
      <c r="AB63" s="317"/>
      <c r="AC63" s="317"/>
      <c r="AD63" s="317"/>
      <c r="AE63" s="638" t="s">
        <v>88</v>
      </c>
      <c r="AF63" s="650"/>
      <c r="AG63" s="650"/>
      <c r="AH63" s="650"/>
      <c r="AI63" s="650"/>
      <c r="AJ63" s="639"/>
      <c r="AK63" s="638" t="s">
        <v>89</v>
      </c>
      <c r="AL63" s="650"/>
      <c r="AM63" s="639"/>
      <c r="AN63" s="635" t="s">
        <v>140</v>
      </c>
      <c r="AO63" s="636"/>
      <c r="AP63" s="636"/>
      <c r="AQ63" s="636"/>
      <c r="AR63" s="636"/>
      <c r="AS63" s="636"/>
      <c r="AT63" s="636"/>
      <c r="AU63" s="636"/>
      <c r="AV63" s="636"/>
      <c r="AW63" s="637"/>
      <c r="AX63" s="638">
        <v>1</v>
      </c>
      <c r="AY63" s="639"/>
      <c r="AZ63" s="638"/>
      <c r="BA63" s="639"/>
      <c r="BB63" s="638">
        <f t="shared" ref="BB63" si="2">AX63*2*25</f>
        <v>50</v>
      </c>
      <c r="BC63" s="639"/>
      <c r="BD63" s="638"/>
      <c r="BE63" s="639"/>
    </row>
    <row r="64" spans="2:59" s="16" customFormat="1" ht="97.15" customHeight="1" x14ac:dyDescent="0.8">
      <c r="H64" s="17"/>
      <c r="I64" s="17"/>
      <c r="J64" s="17"/>
      <c r="K64" s="18" t="s">
        <v>65</v>
      </c>
      <c r="L64" s="18"/>
      <c r="M64" s="18"/>
      <c r="N64" s="18"/>
      <c r="O64" s="18"/>
      <c r="P64" s="18"/>
      <c r="Q64" s="18"/>
      <c r="AB64" s="663"/>
      <c r="AC64" s="663"/>
      <c r="AD64" s="663"/>
      <c r="AE64" s="663"/>
      <c r="AF64" s="663"/>
      <c r="AG64" s="663"/>
      <c r="AH64" s="317"/>
      <c r="AI64" s="317"/>
      <c r="AJ64" s="317"/>
      <c r="AK64" s="317"/>
      <c r="AL64" s="317"/>
      <c r="AM64" s="317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17"/>
      <c r="BG64" s="17"/>
    </row>
    <row r="65" spans="3:63" s="16" customFormat="1" ht="94.15" customHeight="1" thickBot="1" x14ac:dyDescent="0.85">
      <c r="E65" s="20"/>
      <c r="F65" s="21"/>
      <c r="G65" s="21"/>
      <c r="H65" s="22"/>
      <c r="I65" s="22"/>
      <c r="J65" s="22"/>
      <c r="K65" s="23"/>
      <c r="L65" s="23"/>
      <c r="M65" s="24"/>
      <c r="N65" s="25"/>
      <c r="O65" s="25"/>
      <c r="P65" s="25"/>
      <c r="Q65" s="26"/>
      <c r="R65" s="240"/>
      <c r="S65" s="240"/>
      <c r="T65" s="241"/>
      <c r="U65" s="241" t="s">
        <v>146</v>
      </c>
      <c r="V65" s="241"/>
      <c r="W65" s="380"/>
      <c r="X65" s="381"/>
      <c r="Y65" s="381"/>
      <c r="Z65" s="381"/>
      <c r="AA65" s="647" t="s">
        <v>147</v>
      </c>
      <c r="AB65" s="647"/>
      <c r="AC65" s="647"/>
      <c r="AD65" s="647"/>
      <c r="AE65" s="647"/>
      <c r="AF65" s="647"/>
      <c r="AG65" s="647"/>
      <c r="AH65" s="355"/>
      <c r="AI65" s="355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22"/>
      <c r="BG65" s="22"/>
      <c r="BH65" s="27"/>
      <c r="BI65" s="27"/>
      <c r="BJ65" s="27"/>
      <c r="BK65" s="27"/>
    </row>
    <row r="66" spans="3:63" s="16" customFormat="1" ht="44.45" customHeight="1" x14ac:dyDescent="0.8">
      <c r="E66" s="28"/>
      <c r="F66" s="29"/>
      <c r="G66" s="29"/>
      <c r="H66" s="20"/>
      <c r="I66" s="21"/>
      <c r="J66" s="21"/>
      <c r="K66" s="18" t="s">
        <v>66</v>
      </c>
      <c r="L66" s="18"/>
      <c r="M66" s="18"/>
      <c r="N66" s="18"/>
      <c r="O66" s="18"/>
      <c r="P66" s="18"/>
      <c r="Q66" s="18"/>
      <c r="R66" s="367"/>
      <c r="S66" s="367"/>
      <c r="T66" s="367"/>
      <c r="U66" s="367"/>
      <c r="V66" s="245"/>
      <c r="W66" s="246"/>
      <c r="X66" s="246"/>
      <c r="Y66" s="246"/>
      <c r="Z66" s="246"/>
      <c r="AA66" s="247"/>
      <c r="AB66" s="355"/>
      <c r="AC66" s="355"/>
      <c r="AD66" s="355"/>
      <c r="AE66" s="355"/>
      <c r="AF66" s="355"/>
      <c r="AG66" s="355"/>
      <c r="AH66" s="190"/>
      <c r="AI66" s="190"/>
      <c r="AJ66" s="201"/>
      <c r="AK66" s="201"/>
      <c r="AL66" s="202"/>
      <c r="AM66" s="202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48"/>
      <c r="BG66" s="41"/>
      <c r="BH66" s="41"/>
      <c r="BI66" s="30"/>
      <c r="BJ66" s="19"/>
      <c r="BK66" s="31"/>
    </row>
    <row r="67" spans="3:63" s="190" customFormat="1" ht="128.44999999999999" customHeight="1" thickBot="1" x14ac:dyDescent="0.85">
      <c r="C67" s="331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240"/>
      <c r="S67" s="240"/>
      <c r="T67" s="241"/>
      <c r="U67" s="379" t="s">
        <v>65</v>
      </c>
      <c r="V67" s="379"/>
      <c r="W67" s="380"/>
      <c r="X67" s="381"/>
      <c r="Y67" s="381"/>
      <c r="Z67" s="381"/>
      <c r="AA67" s="382"/>
      <c r="AB67" s="648" t="s">
        <v>136</v>
      </c>
      <c r="AC67" s="648"/>
      <c r="AD67" s="648"/>
      <c r="AE67" s="648"/>
      <c r="AF67" s="648"/>
      <c r="AG67" s="648"/>
      <c r="AH67" s="244"/>
      <c r="AI67" s="17"/>
      <c r="AJ67" s="649" t="s">
        <v>115</v>
      </c>
      <c r="AK67" s="649"/>
      <c r="AL67" s="649"/>
      <c r="AM67" s="649"/>
      <c r="AN67" s="649"/>
      <c r="AO67" s="369"/>
      <c r="AP67" s="370"/>
      <c r="AQ67" s="371"/>
      <c r="AR67" s="371"/>
      <c r="AS67" s="372"/>
      <c r="AT67" s="372"/>
      <c r="AU67" s="373"/>
      <c r="AV67" s="374"/>
      <c r="AW67" s="375"/>
      <c r="AX67" s="378" t="s">
        <v>137</v>
      </c>
      <c r="AY67" s="376"/>
      <c r="AZ67" s="375"/>
      <c r="BA67" s="374"/>
      <c r="BB67" s="374"/>
      <c r="BC67" s="377"/>
      <c r="BD67" s="377"/>
    </row>
    <row r="68" spans="3:63" ht="18" x14ac:dyDescent="0.25">
      <c r="V68" s="5"/>
      <c r="W68" s="55"/>
      <c r="X68" s="5"/>
      <c r="Y68" s="55"/>
      <c r="Z68" s="5"/>
      <c r="AA68" s="5"/>
      <c r="AB68" s="5"/>
      <c r="AC68" s="5"/>
      <c r="AD68" s="5"/>
      <c r="AE68" s="203"/>
      <c r="AF68" s="204"/>
      <c r="AG68" s="204"/>
      <c r="AH68" s="204"/>
      <c r="AI68" s="204"/>
      <c r="AJ68" s="204"/>
      <c r="AK68" s="204"/>
      <c r="AL68" s="204"/>
      <c r="AM68" s="204"/>
      <c r="AN68" s="201"/>
      <c r="AO68" s="201"/>
      <c r="AP68" s="335"/>
      <c r="AQ68" s="336"/>
      <c r="AR68" s="335"/>
      <c r="AS68" s="190"/>
      <c r="AT68" s="337"/>
      <c r="AU68" s="190"/>
      <c r="AV68" s="338"/>
      <c r="AW68" s="339"/>
      <c r="AX68" s="333"/>
      <c r="AY68" s="334"/>
      <c r="AZ68" s="334"/>
      <c r="BA68" s="334"/>
      <c r="BB68" s="334"/>
      <c r="BC68" s="190"/>
      <c r="BD68" s="190"/>
      <c r="BE68" s="190"/>
    </row>
    <row r="69" spans="3:63" ht="14.25" x14ac:dyDescent="0.2">
      <c r="AE69" s="203"/>
      <c r="AF69" s="201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2"/>
      <c r="AU69" s="202"/>
      <c r="AV69" s="202"/>
      <c r="AW69" s="202"/>
      <c r="AX69" s="202"/>
      <c r="AY69" s="202"/>
      <c r="AZ69" s="202"/>
      <c r="BA69" s="202"/>
      <c r="BB69" s="202"/>
      <c r="BC69" s="190"/>
      <c r="BD69" s="190"/>
      <c r="BE69" s="190"/>
    </row>
    <row r="70" spans="3:63" ht="14.25" x14ac:dyDescent="0.2">
      <c r="AE70" s="208"/>
      <c r="AF70" s="190"/>
      <c r="AG70" s="209"/>
      <c r="AH70" s="209"/>
      <c r="AI70" s="209"/>
      <c r="AJ70" s="208"/>
      <c r="AK70" s="208"/>
      <c r="AL70" s="190"/>
      <c r="AM70" s="190"/>
      <c r="AN70" s="204"/>
      <c r="AO70" s="204"/>
      <c r="AP70" s="204"/>
      <c r="AQ70" s="204"/>
      <c r="AR70" s="204"/>
      <c r="AS70" s="204"/>
      <c r="AT70" s="202"/>
      <c r="AU70" s="49"/>
      <c r="AV70" s="49"/>
      <c r="AW70" s="49"/>
      <c r="AX70" s="49"/>
      <c r="AY70" s="49"/>
      <c r="AZ70" s="49"/>
      <c r="BA70" s="202"/>
      <c r="BB70" s="202"/>
      <c r="BC70" s="190"/>
      <c r="BD70" s="190"/>
      <c r="BE70" s="190"/>
    </row>
    <row r="71" spans="3:63" ht="14.25" x14ac:dyDescent="0.2">
      <c r="AE71" s="5"/>
      <c r="AN71" s="190"/>
      <c r="AO71" s="208"/>
      <c r="AP71" s="208"/>
      <c r="AQ71" s="190"/>
      <c r="AR71" s="190"/>
      <c r="AS71" s="190"/>
      <c r="BA71" s="190"/>
      <c r="BB71" s="190"/>
      <c r="BC71" s="190"/>
      <c r="BD71" s="190"/>
      <c r="BE71" s="190"/>
    </row>
    <row r="73" spans="3:63" x14ac:dyDescent="0.2">
      <c r="AB73" s="44" t="s">
        <v>23</v>
      </c>
    </row>
  </sheetData>
  <mergeCells count="150">
    <mergeCell ref="AA65:AG65"/>
    <mergeCell ref="AB67:AG67"/>
    <mergeCell ref="AJ67:AN67"/>
    <mergeCell ref="AE63:AJ63"/>
    <mergeCell ref="AK63:AM63"/>
    <mergeCell ref="W15:AB15"/>
    <mergeCell ref="AE15:AM15"/>
    <mergeCell ref="U36:W36"/>
    <mergeCell ref="X36:AE36"/>
    <mergeCell ref="AF17:AG19"/>
    <mergeCell ref="AH17:AO19"/>
    <mergeCell ref="V49:W49"/>
    <mergeCell ref="AF49:AP49"/>
    <mergeCell ref="V50:W50"/>
    <mergeCell ref="AF50:AP50"/>
    <mergeCell ref="V53:W53"/>
    <mergeCell ref="AF53:AP53"/>
    <mergeCell ref="V51:W51"/>
    <mergeCell ref="AF51:AP51"/>
    <mergeCell ref="V52:W52"/>
    <mergeCell ref="AF52:AP52"/>
    <mergeCell ref="V54:W54"/>
    <mergeCell ref="AF54:AP54"/>
    <mergeCell ref="AB64:AG64"/>
    <mergeCell ref="B61:B63"/>
    <mergeCell ref="C61:U63"/>
    <mergeCell ref="Y63:Z63"/>
    <mergeCell ref="C46:AE46"/>
    <mergeCell ref="V48:W48"/>
    <mergeCell ref="C38:AE38"/>
    <mergeCell ref="C48:C56"/>
    <mergeCell ref="C40:BF40"/>
    <mergeCell ref="V56:W56"/>
    <mergeCell ref="AC48:AE56"/>
    <mergeCell ref="C60:U60"/>
    <mergeCell ref="V61:V62"/>
    <mergeCell ref="W61:X62"/>
    <mergeCell ref="Y61:Z62"/>
    <mergeCell ref="W63:X63"/>
    <mergeCell ref="AN63:AW63"/>
    <mergeCell ref="AX63:AY63"/>
    <mergeCell ref="AZ63:BA63"/>
    <mergeCell ref="BB63:BC63"/>
    <mergeCell ref="BD63:BE63"/>
    <mergeCell ref="U44:V44"/>
    <mergeCell ref="X44:AE44"/>
    <mergeCell ref="V55:W55"/>
    <mergeCell ref="AF55:AP55"/>
    <mergeCell ref="W8:Y8"/>
    <mergeCell ref="BB7:BF7"/>
    <mergeCell ref="C47:AE47"/>
    <mergeCell ref="C45:AE45"/>
    <mergeCell ref="Z58:AA58"/>
    <mergeCell ref="B59:Z59"/>
    <mergeCell ref="U32:W32"/>
    <mergeCell ref="Y14:AW14"/>
    <mergeCell ref="W12:AC12"/>
    <mergeCell ref="AE12:AO12"/>
    <mergeCell ref="C16:BF16"/>
    <mergeCell ref="B10:V10"/>
    <mergeCell ref="C27:BF27"/>
    <mergeCell ref="U28:W28"/>
    <mergeCell ref="X28:AE28"/>
    <mergeCell ref="U29:W29"/>
    <mergeCell ref="U33:W33"/>
    <mergeCell ref="X33:AE33"/>
    <mergeCell ref="U37:W37"/>
    <mergeCell ref="X32:AE32"/>
    <mergeCell ref="X42:AE42"/>
    <mergeCell ref="U41:AE41"/>
    <mergeCell ref="BC23:BC24"/>
    <mergeCell ref="X17:AE24"/>
    <mergeCell ref="B12:V12"/>
    <mergeCell ref="B13:V13"/>
    <mergeCell ref="BB11:BF11"/>
    <mergeCell ref="AW13:AY13"/>
    <mergeCell ref="AY22:BB22"/>
    <mergeCell ref="BC22:BF22"/>
    <mergeCell ref="U25:W25"/>
    <mergeCell ref="X25:AE25"/>
    <mergeCell ref="AW20:AW24"/>
    <mergeCell ref="AT20:AT24"/>
    <mergeCell ref="AI21:AJ23"/>
    <mergeCell ref="AK21:AL23"/>
    <mergeCell ref="AM21:AN23"/>
    <mergeCell ref="AQ20:AQ24"/>
    <mergeCell ref="C2:BB2"/>
    <mergeCell ref="C4:BB4"/>
    <mergeCell ref="U7:V7"/>
    <mergeCell ref="X6:AL6"/>
    <mergeCell ref="Y7:AH7"/>
    <mergeCell ref="W5:BA5"/>
    <mergeCell ref="AF20:AF24"/>
    <mergeCell ref="AP17:AP24"/>
    <mergeCell ref="AW11:BA12"/>
    <mergeCell ref="W14:X14"/>
    <mergeCell ref="C17:C24"/>
    <mergeCell ref="U17:W24"/>
    <mergeCell ref="X11:AV11"/>
    <mergeCell ref="B9:V9"/>
    <mergeCell ref="AC9:AV9"/>
    <mergeCell ref="AY17:BF17"/>
    <mergeCell ref="B8:V8"/>
    <mergeCell ref="AO21:AO24"/>
    <mergeCell ref="AY20:BB21"/>
    <mergeCell ref="BC20:BF21"/>
    <mergeCell ref="BD23:BF23"/>
    <mergeCell ref="BC9:BF9"/>
    <mergeCell ref="AY18:BF18"/>
    <mergeCell ref="AI20:AO20"/>
    <mergeCell ref="AW8:BA9"/>
    <mergeCell ref="BC8:BF8"/>
    <mergeCell ref="AY23:AY24"/>
    <mergeCell ref="AG20:AG24"/>
    <mergeCell ref="AY19:BF19"/>
    <mergeCell ref="X29:AE29"/>
    <mergeCell ref="C30:AE30"/>
    <mergeCell ref="X43:AE43"/>
    <mergeCell ref="U42:V42"/>
    <mergeCell ref="U43:V43"/>
    <mergeCell ref="C35:BF35"/>
    <mergeCell ref="C31:BF31"/>
    <mergeCell ref="U39:AE39"/>
    <mergeCell ref="AS20:AS24"/>
    <mergeCell ref="AU20:AU24"/>
    <mergeCell ref="AH20:AH24"/>
    <mergeCell ref="AZ23:BB23"/>
    <mergeCell ref="AV20:AV24"/>
    <mergeCell ref="AX20:AX24"/>
    <mergeCell ref="X37:AE37"/>
    <mergeCell ref="C26:BF26"/>
    <mergeCell ref="C34:AE34"/>
    <mergeCell ref="AQ17:AX19"/>
    <mergeCell ref="AR20:AR24"/>
    <mergeCell ref="U58:V58"/>
    <mergeCell ref="X58:Y58"/>
    <mergeCell ref="AF48:AP48"/>
    <mergeCell ref="AF56:AP56"/>
    <mergeCell ref="AE59:BE59"/>
    <mergeCell ref="W60:X60"/>
    <mergeCell ref="Y60:Z60"/>
    <mergeCell ref="AE60:AJ62"/>
    <mergeCell ref="AK60:AM62"/>
    <mergeCell ref="AN60:AW62"/>
    <mergeCell ref="AX60:BA61"/>
    <mergeCell ref="BB60:BE61"/>
    <mergeCell ref="AX62:AY62"/>
    <mergeCell ref="AZ62:BA62"/>
    <mergeCell ref="BB62:BC62"/>
    <mergeCell ref="BD62:BE62"/>
  </mergeCells>
  <phoneticPr fontId="0" type="noConversion"/>
  <printOptions horizontalCentered="1" verticalCentered="1"/>
  <pageMargins left="0.23622047244094491" right="0.15748031496062992" top="0.43" bottom="0.39370078740157483" header="0" footer="0"/>
  <pageSetup paperSize="9" scale="2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O78"/>
  <sheetViews>
    <sheetView tabSelected="1" topLeftCell="A35" zoomScale="20" zoomScaleNormal="20" zoomScaleSheetLayoutView="40" workbookViewId="0">
      <selection activeCell="BL43" sqref="BL43"/>
    </sheetView>
  </sheetViews>
  <sheetFormatPr defaultColWidth="10.140625" defaultRowHeight="12.75" x14ac:dyDescent="0.2"/>
  <cols>
    <col min="1" max="1" width="10.140625" style="5"/>
    <col min="2" max="2" width="34.140625" style="5" customWidth="1"/>
    <col min="3" max="3" width="12" style="5" customWidth="1"/>
    <col min="4" max="20" width="6.28515625" style="5" hidden="1" customWidth="1"/>
    <col min="21" max="21" width="42.140625" style="5" customWidth="1"/>
    <col min="22" max="22" width="67.42578125" style="6" customWidth="1"/>
    <col min="23" max="23" width="22" style="42" customWidth="1"/>
    <col min="24" max="24" width="22.42578125" style="43" customWidth="1"/>
    <col min="25" max="25" width="25.7109375" style="44" customWidth="1"/>
    <col min="26" max="27" width="12.7109375" style="44" customWidth="1"/>
    <col min="28" max="28" width="14.7109375" style="44" customWidth="1"/>
    <col min="29" max="29" width="14.42578125" style="44" customWidth="1"/>
    <col min="30" max="30" width="12.7109375" style="44" customWidth="1"/>
    <col min="31" max="32" width="12.7109375" style="45" customWidth="1"/>
    <col min="33" max="33" width="20" style="45" customWidth="1"/>
    <col min="34" max="34" width="18.140625" style="45" customWidth="1"/>
    <col min="35" max="35" width="12.7109375" style="45" customWidth="1"/>
    <col min="36" max="36" width="13.28515625" style="45" customWidth="1"/>
    <col min="37" max="37" width="16.85546875" style="45" customWidth="1"/>
    <col min="38" max="38" width="20.5703125" style="45" customWidth="1"/>
    <col min="39" max="39" width="16.28515625" style="45" customWidth="1"/>
    <col min="40" max="40" width="18.5703125" style="45" customWidth="1"/>
    <col min="41" max="41" width="15.7109375" style="45" customWidth="1"/>
    <col min="42" max="42" width="20.5703125" style="45" customWidth="1"/>
    <col min="43" max="43" width="10.7109375" style="5" customWidth="1"/>
    <col min="44" max="44" width="14.7109375" style="5" customWidth="1"/>
    <col min="45" max="50" width="10.7109375" style="5" customWidth="1"/>
    <col min="51" max="51" width="12.85546875" style="5" customWidth="1"/>
    <col min="52" max="54" width="10.7109375" style="5" customWidth="1"/>
    <col min="55" max="55" width="13.7109375" style="5" customWidth="1"/>
    <col min="56" max="56" width="10.7109375" style="5" customWidth="1"/>
    <col min="57" max="57" width="13.7109375" style="5" customWidth="1"/>
    <col min="58" max="58" width="10.7109375" style="5" customWidth="1"/>
    <col min="59" max="16384" width="10.140625" style="5"/>
  </cols>
  <sheetData>
    <row r="2" spans="2:63" ht="60" x14ac:dyDescent="0.8">
      <c r="C2" s="671" t="s">
        <v>30</v>
      </c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71"/>
      <c r="AU2" s="671"/>
      <c r="AV2" s="671"/>
      <c r="AW2" s="671"/>
      <c r="AX2" s="671"/>
      <c r="AY2" s="671"/>
      <c r="AZ2" s="671"/>
      <c r="BA2" s="671"/>
      <c r="BB2" s="671"/>
    </row>
    <row r="3" spans="2:63" ht="15.75" customHeight="1" x14ac:dyDescent="0.2"/>
    <row r="4" spans="2:63" ht="56.25" customHeight="1" x14ac:dyDescent="0.8">
      <c r="C4" s="490" t="s">
        <v>0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</row>
    <row r="5" spans="2:63" ht="65.45" customHeight="1" x14ac:dyDescent="0.7"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8"/>
      <c r="W5" s="672" t="s">
        <v>59</v>
      </c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349"/>
    </row>
    <row r="6" spans="2:63" ht="57" customHeight="1" x14ac:dyDescent="0.7"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48"/>
      <c r="X6" s="493" t="s">
        <v>134</v>
      </c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6"/>
      <c r="AN6" s="46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</row>
    <row r="7" spans="2:63" ht="69" customHeight="1" x14ac:dyDescent="0.75">
      <c r="U7" s="521"/>
      <c r="V7" s="521"/>
      <c r="W7" s="47"/>
      <c r="X7" s="384"/>
      <c r="Y7" s="494" t="s">
        <v>49</v>
      </c>
      <c r="Z7" s="494"/>
      <c r="AA7" s="494"/>
      <c r="AB7" s="494"/>
      <c r="AC7" s="494"/>
      <c r="AD7" s="494"/>
      <c r="AE7" s="494"/>
      <c r="AF7" s="494"/>
      <c r="AG7" s="494"/>
      <c r="AH7" s="494"/>
      <c r="AI7" s="385"/>
      <c r="AJ7" s="386"/>
      <c r="AK7" s="386"/>
      <c r="AL7" s="386"/>
      <c r="AM7" s="48"/>
      <c r="AN7" s="48"/>
      <c r="AO7" s="48"/>
      <c r="AP7" s="48"/>
      <c r="AQ7" s="48"/>
      <c r="AR7" s="49"/>
      <c r="AS7" s="50"/>
      <c r="AT7" s="48"/>
      <c r="AU7" s="48"/>
      <c r="AV7" s="48"/>
      <c r="AW7" s="354"/>
      <c r="AX7" s="354"/>
      <c r="AY7" s="354"/>
      <c r="AZ7" s="354"/>
      <c r="BA7" s="354"/>
      <c r="BB7" s="346"/>
      <c r="BC7" s="278"/>
      <c r="BD7" s="278"/>
      <c r="BE7" s="278"/>
      <c r="BF7" s="278"/>
      <c r="BG7" s="51"/>
    </row>
    <row r="8" spans="2:63" ht="70.5" customHeight="1" thickBot="1" x14ac:dyDescent="0.75">
      <c r="B8" s="521" t="s">
        <v>25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664" t="s">
        <v>126</v>
      </c>
      <c r="X8" s="664"/>
      <c r="Y8" s="664"/>
      <c r="Z8" s="665" t="s">
        <v>128</v>
      </c>
      <c r="AA8" s="665"/>
      <c r="AB8" s="665"/>
      <c r="AC8" s="665"/>
      <c r="AD8" s="665"/>
      <c r="AE8" s="665"/>
      <c r="AF8" s="665"/>
      <c r="AG8" s="4"/>
      <c r="AH8" s="275" t="s">
        <v>127</v>
      </c>
      <c r="AI8" s="4"/>
      <c r="AJ8" s="4"/>
      <c r="AK8" s="4"/>
      <c r="AL8" s="8" t="s">
        <v>93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666" t="s">
        <v>31</v>
      </c>
      <c r="AX8" s="667"/>
      <c r="AY8" s="667"/>
      <c r="AZ8" s="667"/>
      <c r="BA8" s="667"/>
      <c r="BB8" s="668" t="s">
        <v>148</v>
      </c>
      <c r="BC8" s="668"/>
      <c r="BD8" s="668"/>
      <c r="BE8" s="668"/>
      <c r="BF8" s="668"/>
    </row>
    <row r="9" spans="2:63" ht="42" customHeight="1" x14ac:dyDescent="0.2">
      <c r="B9" s="516" t="s">
        <v>47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2"/>
      <c r="X9" s="1"/>
      <c r="Y9" s="2"/>
      <c r="Z9" s="2"/>
      <c r="AA9" s="2"/>
      <c r="AB9" s="2"/>
      <c r="AC9" s="669" t="s">
        <v>26</v>
      </c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69"/>
      <c r="AO9" s="669"/>
      <c r="AP9" s="669"/>
      <c r="AQ9" s="669"/>
      <c r="AR9" s="669"/>
      <c r="AS9" s="669"/>
      <c r="AT9" s="669"/>
      <c r="AU9" s="669"/>
      <c r="AV9" s="669"/>
      <c r="AW9" s="667"/>
      <c r="AX9" s="667"/>
      <c r="AY9" s="667"/>
      <c r="AZ9" s="667"/>
      <c r="BA9" s="667"/>
      <c r="BB9" s="670" t="s">
        <v>129</v>
      </c>
      <c r="BC9" s="670"/>
      <c r="BD9" s="670"/>
      <c r="BE9" s="670"/>
      <c r="BF9" s="670"/>
    </row>
    <row r="10" spans="2:63" ht="66" customHeight="1" thickBot="1" x14ac:dyDescent="0.65">
      <c r="B10" s="589" t="s">
        <v>48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276" t="s">
        <v>36</v>
      </c>
      <c r="X10" s="277"/>
      <c r="Y10" s="277"/>
      <c r="Z10" s="3"/>
      <c r="AA10" s="3"/>
      <c r="AB10" s="3"/>
      <c r="AC10" s="3"/>
      <c r="AD10" s="3"/>
      <c r="AE10" s="9" t="s">
        <v>94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53"/>
      <c r="AX10" s="7"/>
      <c r="AY10" s="7"/>
      <c r="AZ10" s="7"/>
      <c r="BA10" s="7"/>
      <c r="BB10" s="10"/>
      <c r="BC10" s="344"/>
      <c r="BD10" s="344"/>
      <c r="BE10" s="344"/>
      <c r="BF10" s="344"/>
    </row>
    <row r="11" spans="2:63" ht="72" customHeight="1" thickBot="1" x14ac:dyDescent="0.5">
      <c r="W11" s="345"/>
      <c r="X11" s="514" t="s">
        <v>27</v>
      </c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674" t="s">
        <v>33</v>
      </c>
      <c r="AX11" s="675"/>
      <c r="AY11" s="675"/>
      <c r="AZ11" s="675"/>
      <c r="BA11" s="675"/>
      <c r="BB11" s="676" t="s">
        <v>104</v>
      </c>
      <c r="BC11" s="677"/>
      <c r="BD11" s="677"/>
      <c r="BE11" s="677"/>
      <c r="BF11" s="677"/>
    </row>
    <row r="12" spans="2:63" s="55" customFormat="1" ht="83.45" customHeight="1" thickBot="1" x14ac:dyDescent="0.85">
      <c r="B12" s="540" t="s">
        <v>72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678" t="s">
        <v>50</v>
      </c>
      <c r="X12" s="679"/>
      <c r="Y12" s="679"/>
      <c r="Z12" s="679"/>
      <c r="AA12" s="679"/>
      <c r="AB12" s="679"/>
      <c r="AC12" s="679"/>
      <c r="AD12" s="53"/>
      <c r="AE12" s="585" t="s">
        <v>95</v>
      </c>
      <c r="AF12" s="586"/>
      <c r="AG12" s="586"/>
      <c r="AH12" s="586"/>
      <c r="AI12" s="586"/>
      <c r="AJ12" s="586"/>
      <c r="AK12" s="586"/>
      <c r="AL12" s="586"/>
      <c r="AM12" s="586"/>
      <c r="AN12" s="586"/>
      <c r="AO12" s="586"/>
      <c r="AP12" s="3"/>
      <c r="AQ12" s="3"/>
      <c r="AR12" s="3"/>
      <c r="AS12" s="3"/>
      <c r="AT12" s="3"/>
      <c r="AU12" s="3"/>
      <c r="AV12" s="3"/>
      <c r="AW12" s="675"/>
      <c r="AX12" s="675"/>
      <c r="AY12" s="675"/>
      <c r="AZ12" s="675"/>
      <c r="BA12" s="675"/>
      <c r="BB12" s="11"/>
      <c r="BC12" s="54"/>
      <c r="BD12" s="54"/>
      <c r="BE12" s="54"/>
      <c r="BF12" s="54"/>
    </row>
    <row r="13" spans="2:63" ht="48" customHeight="1" thickBot="1" x14ac:dyDescent="0.75">
      <c r="B13" s="542" t="s">
        <v>138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6"/>
      <c r="AW13" s="545" t="s">
        <v>32</v>
      </c>
      <c r="AX13" s="541"/>
      <c r="AY13" s="541"/>
      <c r="AZ13" s="587" t="s">
        <v>73</v>
      </c>
      <c r="BA13" s="587"/>
      <c r="BB13" s="587"/>
      <c r="BC13" s="587"/>
      <c r="BD13" s="587"/>
      <c r="BE13" s="587"/>
      <c r="BF13" s="587"/>
      <c r="BG13" s="383"/>
    </row>
    <row r="14" spans="2:63" ht="78" hidden="1" customHeight="1" x14ac:dyDescent="0.6">
      <c r="V14" s="60"/>
      <c r="W14" s="504"/>
      <c r="X14" s="504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3"/>
      <c r="AX14" s="59"/>
      <c r="AY14" s="59"/>
      <c r="AZ14" s="59"/>
      <c r="BA14" s="59"/>
      <c r="BB14" s="59"/>
      <c r="BK14" s="673"/>
    </row>
    <row r="15" spans="2:63" ht="78" customHeight="1" thickBot="1" x14ac:dyDescent="0.65">
      <c r="V15" s="60"/>
      <c r="W15" s="504" t="s">
        <v>143</v>
      </c>
      <c r="X15" s="504"/>
      <c r="Y15" s="504"/>
      <c r="Z15" s="504"/>
      <c r="AA15" s="504"/>
      <c r="AB15" s="504"/>
      <c r="AC15" s="366"/>
      <c r="AD15" s="368"/>
      <c r="AE15" s="651" t="s">
        <v>140</v>
      </c>
      <c r="AF15" s="651"/>
      <c r="AG15" s="651"/>
      <c r="AH15" s="651"/>
      <c r="AI15" s="651"/>
      <c r="AJ15" s="651"/>
      <c r="AK15" s="651"/>
      <c r="AL15" s="651"/>
      <c r="AM15" s="651"/>
      <c r="AN15" s="368"/>
      <c r="AO15" s="368"/>
      <c r="AP15" s="368"/>
      <c r="AQ15" s="368"/>
      <c r="AR15" s="368"/>
      <c r="AS15" s="368"/>
      <c r="AT15" s="368"/>
      <c r="AU15" s="368"/>
      <c r="AV15" s="368"/>
      <c r="AW15" s="366"/>
      <c r="AX15" s="59"/>
      <c r="AY15" s="59"/>
      <c r="AZ15" s="59"/>
      <c r="BA15" s="59"/>
      <c r="BB15" s="59"/>
      <c r="BK15" s="673"/>
    </row>
    <row r="16" spans="2:63" ht="61.5" customHeight="1" thickBot="1" x14ac:dyDescent="0.75">
      <c r="C16" s="587" t="s">
        <v>45</v>
      </c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  <c r="BK16" s="673"/>
    </row>
    <row r="17" spans="3:67" s="62" customFormat="1" ht="78.599999999999994" customHeight="1" thickBot="1" x14ac:dyDescent="0.25">
      <c r="C17" s="505" t="s">
        <v>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86" t="s">
        <v>103</v>
      </c>
      <c r="V17" s="686"/>
      <c r="W17" s="687"/>
      <c r="X17" s="692" t="s">
        <v>2</v>
      </c>
      <c r="Y17" s="693"/>
      <c r="Z17" s="693"/>
      <c r="AA17" s="693"/>
      <c r="AB17" s="693"/>
      <c r="AC17" s="693"/>
      <c r="AD17" s="693"/>
      <c r="AE17" s="694"/>
      <c r="AF17" s="652" t="s">
        <v>3</v>
      </c>
      <c r="AG17" s="653"/>
      <c r="AH17" s="658" t="s">
        <v>4</v>
      </c>
      <c r="AI17" s="515"/>
      <c r="AJ17" s="515"/>
      <c r="AK17" s="515"/>
      <c r="AL17" s="515"/>
      <c r="AM17" s="515"/>
      <c r="AN17" s="515"/>
      <c r="AO17" s="659"/>
      <c r="AP17" s="499" t="s">
        <v>5</v>
      </c>
      <c r="AQ17" s="483" t="s">
        <v>6</v>
      </c>
      <c r="AR17" s="484"/>
      <c r="AS17" s="484"/>
      <c r="AT17" s="484"/>
      <c r="AU17" s="484"/>
      <c r="AV17" s="484"/>
      <c r="AW17" s="484"/>
      <c r="AX17" s="484"/>
      <c r="AY17" s="518" t="s">
        <v>52</v>
      </c>
      <c r="AZ17" s="519"/>
      <c r="BA17" s="519"/>
      <c r="BB17" s="519"/>
      <c r="BC17" s="519"/>
      <c r="BD17" s="519"/>
      <c r="BE17" s="519"/>
      <c r="BF17" s="520"/>
    </row>
    <row r="18" spans="3:67" s="62" customFormat="1" ht="69.599999999999994" customHeight="1" thickTop="1" thickBot="1" x14ac:dyDescent="0.25">
      <c r="C18" s="506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88"/>
      <c r="V18" s="688"/>
      <c r="W18" s="689"/>
      <c r="X18" s="695"/>
      <c r="Y18" s="696"/>
      <c r="Z18" s="696"/>
      <c r="AA18" s="696"/>
      <c r="AB18" s="696"/>
      <c r="AC18" s="696"/>
      <c r="AD18" s="696"/>
      <c r="AE18" s="697"/>
      <c r="AF18" s="654"/>
      <c r="AG18" s="655"/>
      <c r="AH18" s="654"/>
      <c r="AI18" s="514"/>
      <c r="AJ18" s="514"/>
      <c r="AK18" s="514"/>
      <c r="AL18" s="514"/>
      <c r="AM18" s="514"/>
      <c r="AN18" s="514"/>
      <c r="AO18" s="660"/>
      <c r="AP18" s="500"/>
      <c r="AQ18" s="485"/>
      <c r="AR18" s="486"/>
      <c r="AS18" s="486"/>
      <c r="AT18" s="486"/>
      <c r="AU18" s="486"/>
      <c r="AV18" s="486"/>
      <c r="AW18" s="486"/>
      <c r="AX18" s="486"/>
      <c r="AY18" s="701" t="s">
        <v>67</v>
      </c>
      <c r="AZ18" s="702"/>
      <c r="BA18" s="702"/>
      <c r="BB18" s="702"/>
      <c r="BC18" s="702"/>
      <c r="BD18" s="702"/>
      <c r="BE18" s="702"/>
      <c r="BF18" s="703"/>
      <c r="BM18" s="673"/>
    </row>
    <row r="19" spans="3:67" s="62" customFormat="1" ht="111.6" customHeight="1" thickTop="1" thickBot="1" x14ac:dyDescent="0.8">
      <c r="C19" s="50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88"/>
      <c r="V19" s="688"/>
      <c r="W19" s="689"/>
      <c r="X19" s="695"/>
      <c r="Y19" s="696"/>
      <c r="Z19" s="696"/>
      <c r="AA19" s="696"/>
      <c r="AB19" s="696"/>
      <c r="AC19" s="696"/>
      <c r="AD19" s="696"/>
      <c r="AE19" s="697"/>
      <c r="AF19" s="656"/>
      <c r="AG19" s="657"/>
      <c r="AH19" s="656"/>
      <c r="AI19" s="661"/>
      <c r="AJ19" s="661"/>
      <c r="AK19" s="661"/>
      <c r="AL19" s="661"/>
      <c r="AM19" s="661"/>
      <c r="AN19" s="661"/>
      <c r="AO19" s="662"/>
      <c r="AP19" s="500"/>
      <c r="AQ19" s="487"/>
      <c r="AR19" s="488"/>
      <c r="AS19" s="488"/>
      <c r="AT19" s="488"/>
      <c r="AU19" s="488"/>
      <c r="AV19" s="488"/>
      <c r="AW19" s="488"/>
      <c r="AX19" s="488"/>
      <c r="AY19" s="683" t="s">
        <v>144</v>
      </c>
      <c r="AZ19" s="684"/>
      <c r="BA19" s="684"/>
      <c r="BB19" s="684"/>
      <c r="BC19" s="446"/>
      <c r="BD19" s="446"/>
      <c r="BE19" s="446"/>
      <c r="BF19" s="447"/>
      <c r="BM19" s="673"/>
    </row>
    <row r="20" spans="3:67" s="62" customFormat="1" ht="30" customHeight="1" thickTop="1" x14ac:dyDescent="0.2">
      <c r="C20" s="506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88"/>
      <c r="V20" s="688"/>
      <c r="W20" s="689"/>
      <c r="X20" s="695"/>
      <c r="Y20" s="696"/>
      <c r="Z20" s="696"/>
      <c r="AA20" s="696"/>
      <c r="AB20" s="696"/>
      <c r="AC20" s="696"/>
      <c r="AD20" s="696"/>
      <c r="AE20" s="697"/>
      <c r="AF20" s="496" t="s">
        <v>7</v>
      </c>
      <c r="AG20" s="442" t="s">
        <v>8</v>
      </c>
      <c r="AH20" s="469" t="s">
        <v>9</v>
      </c>
      <c r="AI20" s="537" t="s">
        <v>10</v>
      </c>
      <c r="AJ20" s="538"/>
      <c r="AK20" s="538"/>
      <c r="AL20" s="538"/>
      <c r="AM20" s="538"/>
      <c r="AN20" s="538"/>
      <c r="AO20" s="539"/>
      <c r="AP20" s="500"/>
      <c r="AQ20" s="564" t="s">
        <v>11</v>
      </c>
      <c r="AR20" s="463" t="s">
        <v>12</v>
      </c>
      <c r="AS20" s="463" t="s">
        <v>13</v>
      </c>
      <c r="AT20" s="466" t="s">
        <v>14</v>
      </c>
      <c r="AU20" s="466" t="s">
        <v>15</v>
      </c>
      <c r="AV20" s="463" t="s">
        <v>16</v>
      </c>
      <c r="AW20" s="463" t="s">
        <v>17</v>
      </c>
      <c r="AX20" s="474" t="s">
        <v>18</v>
      </c>
      <c r="AY20" s="722" t="s">
        <v>68</v>
      </c>
      <c r="AZ20" s="723"/>
      <c r="BA20" s="723"/>
      <c r="BB20" s="724"/>
      <c r="BC20" s="524" t="s">
        <v>69</v>
      </c>
      <c r="BD20" s="525"/>
      <c r="BE20" s="525"/>
      <c r="BF20" s="526"/>
      <c r="BM20" s="673"/>
    </row>
    <row r="21" spans="3:67" s="64" customFormat="1" ht="39" customHeight="1" x14ac:dyDescent="0.2">
      <c r="C21" s="506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88"/>
      <c r="V21" s="688"/>
      <c r="W21" s="689"/>
      <c r="X21" s="695"/>
      <c r="Y21" s="696"/>
      <c r="Z21" s="696"/>
      <c r="AA21" s="696"/>
      <c r="AB21" s="696"/>
      <c r="AC21" s="696"/>
      <c r="AD21" s="696"/>
      <c r="AE21" s="697"/>
      <c r="AF21" s="497"/>
      <c r="AG21" s="443"/>
      <c r="AH21" s="470"/>
      <c r="AI21" s="557" t="s">
        <v>19</v>
      </c>
      <c r="AJ21" s="557"/>
      <c r="AK21" s="558" t="s">
        <v>37</v>
      </c>
      <c r="AL21" s="559"/>
      <c r="AM21" s="558" t="s">
        <v>38</v>
      </c>
      <c r="AN21" s="559"/>
      <c r="AO21" s="522" t="s">
        <v>29</v>
      </c>
      <c r="AP21" s="500"/>
      <c r="AQ21" s="565"/>
      <c r="AR21" s="464"/>
      <c r="AS21" s="464"/>
      <c r="AT21" s="467"/>
      <c r="AU21" s="467"/>
      <c r="AV21" s="464"/>
      <c r="AW21" s="464"/>
      <c r="AX21" s="475"/>
      <c r="AY21" s="546"/>
      <c r="AZ21" s="547"/>
      <c r="BA21" s="547"/>
      <c r="BB21" s="548"/>
      <c r="BC21" s="546"/>
      <c r="BD21" s="547"/>
      <c r="BE21" s="547"/>
      <c r="BF21" s="548"/>
    </row>
    <row r="22" spans="3:67" s="64" customFormat="1" ht="39" customHeight="1" x14ac:dyDescent="0.2">
      <c r="C22" s="50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88"/>
      <c r="V22" s="688"/>
      <c r="W22" s="689"/>
      <c r="X22" s="695"/>
      <c r="Y22" s="696"/>
      <c r="Z22" s="696"/>
      <c r="AA22" s="696"/>
      <c r="AB22" s="696"/>
      <c r="AC22" s="696"/>
      <c r="AD22" s="696"/>
      <c r="AE22" s="697"/>
      <c r="AF22" s="497"/>
      <c r="AG22" s="443"/>
      <c r="AH22" s="470"/>
      <c r="AI22" s="557"/>
      <c r="AJ22" s="557"/>
      <c r="AK22" s="560"/>
      <c r="AL22" s="561"/>
      <c r="AM22" s="560"/>
      <c r="AN22" s="561"/>
      <c r="AO22" s="522"/>
      <c r="AP22" s="500"/>
      <c r="AQ22" s="565"/>
      <c r="AR22" s="464"/>
      <c r="AS22" s="464"/>
      <c r="AT22" s="467"/>
      <c r="AU22" s="467"/>
      <c r="AV22" s="464"/>
      <c r="AW22" s="464"/>
      <c r="AX22" s="475"/>
      <c r="AY22" s="725" t="s">
        <v>102</v>
      </c>
      <c r="AZ22" s="726"/>
      <c r="BA22" s="726"/>
      <c r="BB22" s="727"/>
      <c r="BC22" s="725" t="s">
        <v>101</v>
      </c>
      <c r="BD22" s="726"/>
      <c r="BE22" s="726"/>
      <c r="BF22" s="727"/>
    </row>
    <row r="23" spans="3:67" s="64" customFormat="1" ht="45" customHeight="1" x14ac:dyDescent="0.2">
      <c r="C23" s="50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88"/>
      <c r="V23" s="688"/>
      <c r="W23" s="689"/>
      <c r="X23" s="695"/>
      <c r="Y23" s="696"/>
      <c r="Z23" s="696"/>
      <c r="AA23" s="696"/>
      <c r="AB23" s="696"/>
      <c r="AC23" s="696"/>
      <c r="AD23" s="696"/>
      <c r="AE23" s="697"/>
      <c r="AF23" s="497"/>
      <c r="AG23" s="443"/>
      <c r="AH23" s="470"/>
      <c r="AI23" s="557"/>
      <c r="AJ23" s="557"/>
      <c r="AK23" s="562"/>
      <c r="AL23" s="563"/>
      <c r="AM23" s="562"/>
      <c r="AN23" s="563"/>
      <c r="AO23" s="522"/>
      <c r="AP23" s="500"/>
      <c r="AQ23" s="565"/>
      <c r="AR23" s="464"/>
      <c r="AS23" s="464"/>
      <c r="AT23" s="467"/>
      <c r="AU23" s="467"/>
      <c r="AV23" s="464"/>
      <c r="AW23" s="464"/>
      <c r="AX23" s="475"/>
      <c r="AY23" s="440" t="s">
        <v>9</v>
      </c>
      <c r="AZ23" s="472" t="s">
        <v>20</v>
      </c>
      <c r="BA23" s="473"/>
      <c r="BB23" s="473"/>
      <c r="BC23" s="440" t="s">
        <v>9</v>
      </c>
      <c r="BD23" s="472" t="s">
        <v>20</v>
      </c>
      <c r="BE23" s="473"/>
      <c r="BF23" s="685"/>
    </row>
    <row r="24" spans="3:67" s="64" customFormat="1" ht="192.75" customHeight="1" thickBot="1" x14ac:dyDescent="0.25">
      <c r="C24" s="507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90"/>
      <c r="V24" s="690"/>
      <c r="W24" s="691"/>
      <c r="X24" s="698"/>
      <c r="Y24" s="699"/>
      <c r="Z24" s="699"/>
      <c r="AA24" s="699"/>
      <c r="AB24" s="699"/>
      <c r="AC24" s="699"/>
      <c r="AD24" s="699"/>
      <c r="AE24" s="700"/>
      <c r="AF24" s="498"/>
      <c r="AG24" s="444"/>
      <c r="AH24" s="471"/>
      <c r="AI24" s="66" t="s">
        <v>34</v>
      </c>
      <c r="AJ24" s="67" t="s">
        <v>35</v>
      </c>
      <c r="AK24" s="66" t="s">
        <v>34</v>
      </c>
      <c r="AL24" s="67" t="s">
        <v>35</v>
      </c>
      <c r="AM24" s="66" t="s">
        <v>34</v>
      </c>
      <c r="AN24" s="67" t="s">
        <v>35</v>
      </c>
      <c r="AO24" s="523"/>
      <c r="AP24" s="501"/>
      <c r="AQ24" s="566"/>
      <c r="AR24" s="465"/>
      <c r="AS24" s="465"/>
      <c r="AT24" s="468"/>
      <c r="AU24" s="468"/>
      <c r="AV24" s="465"/>
      <c r="AW24" s="465"/>
      <c r="AX24" s="476"/>
      <c r="AY24" s="441"/>
      <c r="AZ24" s="68" t="s">
        <v>19</v>
      </c>
      <c r="BA24" s="68" t="s">
        <v>21</v>
      </c>
      <c r="BB24" s="69" t="s">
        <v>22</v>
      </c>
      <c r="BC24" s="593"/>
      <c r="BD24" s="227" t="s">
        <v>19</v>
      </c>
      <c r="BE24" s="227" t="s">
        <v>21</v>
      </c>
      <c r="BF24" s="228" t="s">
        <v>22</v>
      </c>
      <c r="BK24" s="673"/>
    </row>
    <row r="25" spans="3:67" s="84" customFormat="1" ht="42.75" customHeight="1" thickTop="1" thickBot="1" x14ac:dyDescent="0.25">
      <c r="C25" s="72">
        <v>1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552">
        <v>2</v>
      </c>
      <c r="V25" s="552"/>
      <c r="W25" s="553"/>
      <c r="X25" s="554">
        <v>3</v>
      </c>
      <c r="Y25" s="555"/>
      <c r="Z25" s="555"/>
      <c r="AA25" s="555"/>
      <c r="AB25" s="555"/>
      <c r="AC25" s="555"/>
      <c r="AD25" s="555"/>
      <c r="AE25" s="556"/>
      <c r="AF25" s="340">
        <v>4</v>
      </c>
      <c r="AG25" s="74">
        <v>5</v>
      </c>
      <c r="AH25" s="75">
        <v>6</v>
      </c>
      <c r="AI25" s="75"/>
      <c r="AJ25" s="76">
        <v>7</v>
      </c>
      <c r="AK25" s="76"/>
      <c r="AL25" s="76">
        <v>8</v>
      </c>
      <c r="AM25" s="76"/>
      <c r="AN25" s="76"/>
      <c r="AO25" s="76">
        <v>9</v>
      </c>
      <c r="AP25" s="74">
        <v>10</v>
      </c>
      <c r="AQ25" s="76">
        <v>11</v>
      </c>
      <c r="AR25" s="76">
        <v>12</v>
      </c>
      <c r="AS25" s="76">
        <v>13</v>
      </c>
      <c r="AT25" s="76">
        <v>14</v>
      </c>
      <c r="AU25" s="76">
        <v>15</v>
      </c>
      <c r="AV25" s="76">
        <v>16</v>
      </c>
      <c r="AW25" s="77">
        <v>17</v>
      </c>
      <c r="AX25" s="77">
        <v>18</v>
      </c>
      <c r="AY25" s="78">
        <v>19</v>
      </c>
      <c r="AZ25" s="79">
        <v>20</v>
      </c>
      <c r="BA25" s="79">
        <v>21</v>
      </c>
      <c r="BB25" s="80"/>
      <c r="BC25" s="229">
        <v>23</v>
      </c>
      <c r="BD25" s="230">
        <v>24</v>
      </c>
      <c r="BE25" s="230">
        <v>25</v>
      </c>
      <c r="BF25" s="231"/>
      <c r="BK25" s="673"/>
    </row>
    <row r="26" spans="3:67" s="85" customFormat="1" ht="70.150000000000006" customHeight="1" thickBot="1" x14ac:dyDescent="0.25">
      <c r="C26" s="480" t="s">
        <v>62</v>
      </c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2"/>
      <c r="BK26" s="673"/>
    </row>
    <row r="27" spans="3:67" s="12" customFormat="1" ht="70.150000000000006" hidden="1" customHeight="1" thickBot="1" x14ac:dyDescent="0.75">
      <c r="C27" s="680" t="s">
        <v>63</v>
      </c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1"/>
      <c r="AL27" s="681"/>
      <c r="AM27" s="681"/>
      <c r="AN27" s="681"/>
      <c r="AO27" s="681"/>
      <c r="AP27" s="681"/>
      <c r="AQ27" s="681"/>
      <c r="AR27" s="681"/>
      <c r="AS27" s="681"/>
      <c r="AT27" s="681"/>
      <c r="AU27" s="681"/>
      <c r="AV27" s="681"/>
      <c r="AW27" s="681"/>
      <c r="AX27" s="681"/>
      <c r="AY27" s="681"/>
      <c r="AZ27" s="681"/>
      <c r="BA27" s="681"/>
      <c r="BB27" s="681"/>
      <c r="BC27" s="681"/>
      <c r="BD27" s="681"/>
      <c r="BE27" s="681"/>
      <c r="BF27" s="682"/>
      <c r="BK27" s="673"/>
    </row>
    <row r="28" spans="3:67" s="16" customFormat="1" ht="70.150000000000006" customHeight="1" thickBot="1" x14ac:dyDescent="0.75">
      <c r="C28" s="712" t="s">
        <v>116</v>
      </c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4"/>
      <c r="BG28" s="13"/>
      <c r="BH28" s="13"/>
      <c r="BI28" s="13"/>
      <c r="BJ28" s="14"/>
      <c r="BK28" s="14"/>
      <c r="BM28" s="98"/>
      <c r="BN28" s="98"/>
      <c r="BO28" s="98"/>
    </row>
    <row r="29" spans="3:67" s="87" customFormat="1" ht="149.25" customHeight="1" x14ac:dyDescent="0.65">
      <c r="C29" s="164">
        <v>1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715" t="s">
        <v>100</v>
      </c>
      <c r="V29" s="716"/>
      <c r="W29" s="717"/>
      <c r="X29" s="579" t="s">
        <v>96</v>
      </c>
      <c r="Y29" s="580"/>
      <c r="Z29" s="580"/>
      <c r="AA29" s="580"/>
      <c r="AB29" s="580"/>
      <c r="AC29" s="580"/>
      <c r="AD29" s="580"/>
      <c r="AE29" s="580"/>
      <c r="AF29" s="142">
        <v>7</v>
      </c>
      <c r="AG29" s="143">
        <f>AF29*30</f>
        <v>210</v>
      </c>
      <c r="AH29" s="306">
        <f>AI29+AK29+AM29</f>
        <v>78</v>
      </c>
      <c r="AI29" s="146">
        <v>13</v>
      </c>
      <c r="AJ29" s="166"/>
      <c r="AK29" s="166">
        <v>13</v>
      </c>
      <c r="AL29" s="166"/>
      <c r="AM29" s="166">
        <v>52</v>
      </c>
      <c r="AN29" s="166"/>
      <c r="AO29" s="166"/>
      <c r="AP29" s="167">
        <f>AG29-AH29</f>
        <v>132</v>
      </c>
      <c r="AQ29" s="140">
        <v>3</v>
      </c>
      <c r="AR29" s="151"/>
      <c r="AS29" s="151">
        <v>3</v>
      </c>
      <c r="AT29" s="152"/>
      <c r="AU29" s="140"/>
      <c r="AV29" s="151">
        <v>3</v>
      </c>
      <c r="AW29" s="151"/>
      <c r="AX29" s="152"/>
      <c r="AY29" s="150">
        <f>SUM(AZ29:BB29)</f>
        <v>6</v>
      </c>
      <c r="AZ29" s="151">
        <v>1</v>
      </c>
      <c r="BA29" s="151">
        <v>1</v>
      </c>
      <c r="BB29" s="152">
        <v>4</v>
      </c>
      <c r="BC29" s="168"/>
      <c r="BD29" s="169"/>
      <c r="BE29" s="169"/>
      <c r="BF29" s="170"/>
      <c r="BI29" s="87" t="s">
        <v>59</v>
      </c>
    </row>
    <row r="30" spans="3:67" s="87" customFormat="1" ht="170.25" customHeight="1" thickBot="1" x14ac:dyDescent="0.7">
      <c r="C30" s="117">
        <v>2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718" t="s">
        <v>58</v>
      </c>
      <c r="V30" s="719"/>
      <c r="W30" s="720"/>
      <c r="X30" s="455" t="s">
        <v>96</v>
      </c>
      <c r="Y30" s="721"/>
      <c r="Z30" s="721"/>
      <c r="AA30" s="721"/>
      <c r="AB30" s="721"/>
      <c r="AC30" s="721"/>
      <c r="AD30" s="721"/>
      <c r="AE30" s="721"/>
      <c r="AF30" s="144">
        <v>4</v>
      </c>
      <c r="AG30" s="145">
        <f>AF30*30</f>
        <v>120</v>
      </c>
      <c r="AH30" s="147">
        <f>AI30+AK30+AM30</f>
        <v>36</v>
      </c>
      <c r="AI30" s="148">
        <v>18</v>
      </c>
      <c r="AJ30" s="123"/>
      <c r="AK30" s="123">
        <v>18</v>
      </c>
      <c r="AL30" s="123"/>
      <c r="AM30" s="123"/>
      <c r="AN30" s="123"/>
      <c r="AO30" s="123"/>
      <c r="AP30" s="125">
        <f>AG30-AH30</f>
        <v>84</v>
      </c>
      <c r="AQ30" s="128">
        <v>4</v>
      </c>
      <c r="AR30" s="126"/>
      <c r="AS30" s="126">
        <v>4</v>
      </c>
      <c r="AT30" s="127"/>
      <c r="AU30" s="128"/>
      <c r="AV30" s="126"/>
      <c r="AW30" s="126">
        <v>4</v>
      </c>
      <c r="AX30" s="127"/>
      <c r="AY30" s="149"/>
      <c r="AZ30" s="126"/>
      <c r="BA30" s="126"/>
      <c r="BB30" s="127"/>
      <c r="BC30" s="130">
        <f>SUM(BD30:BF30)</f>
        <v>2</v>
      </c>
      <c r="BD30" s="131">
        <v>1</v>
      </c>
      <c r="BE30" s="131">
        <v>1</v>
      </c>
      <c r="BF30" s="132"/>
      <c r="BI30" s="87" t="s">
        <v>59</v>
      </c>
    </row>
    <row r="31" spans="3:67" s="87" customFormat="1" ht="81" customHeight="1" thickBot="1" x14ac:dyDescent="0.7">
      <c r="C31" s="618" t="s">
        <v>107</v>
      </c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153">
        <f t="shared" ref="AF31" si="0">SUM(AF29:AF30)</f>
        <v>11</v>
      </c>
      <c r="AG31" s="154">
        <f>SUM(AG29:AG30)</f>
        <v>330</v>
      </c>
      <c r="AH31" s="153">
        <f>SUM(AH29:AH30)</f>
        <v>114</v>
      </c>
      <c r="AI31" s="155">
        <f>SUM(AI29:AI30)</f>
        <v>31</v>
      </c>
      <c r="AJ31" s="155"/>
      <c r="AK31" s="155">
        <f>SUM(AK29:AK30)</f>
        <v>31</v>
      </c>
      <c r="AL31" s="155"/>
      <c r="AM31" s="90">
        <f>SUM(AM29:AM30)</f>
        <v>52</v>
      </c>
      <c r="AN31" s="90"/>
      <c r="AO31" s="155"/>
      <c r="AP31" s="154">
        <f>SUM(AP29:AP30)</f>
        <v>216</v>
      </c>
      <c r="AQ31" s="94">
        <f>COUNT(AQ29:AQ30)</f>
        <v>2</v>
      </c>
      <c r="AR31" s="86"/>
      <c r="AS31" s="86">
        <f>COUNT(AS29:AS30)</f>
        <v>2</v>
      </c>
      <c r="AT31" s="93"/>
      <c r="AU31" s="94"/>
      <c r="AV31" s="86">
        <f>COUNT(AV29:AV30)</f>
        <v>1</v>
      </c>
      <c r="AW31" s="86">
        <f>COUNT(AW29:AW30)</f>
        <v>1</v>
      </c>
      <c r="AX31" s="93"/>
      <c r="AY31" s="156">
        <f t="shared" ref="AY31:BE31" si="1">SUM(AY29:AY30)</f>
        <v>6</v>
      </c>
      <c r="AZ31" s="86">
        <f t="shared" si="1"/>
        <v>1</v>
      </c>
      <c r="BA31" s="86">
        <f t="shared" si="1"/>
        <v>1</v>
      </c>
      <c r="BB31" s="93">
        <f t="shared" si="1"/>
        <v>4</v>
      </c>
      <c r="BC31" s="156">
        <f t="shared" si="1"/>
        <v>2</v>
      </c>
      <c r="BD31" s="86">
        <f t="shared" si="1"/>
        <v>1</v>
      </c>
      <c r="BE31" s="86">
        <f t="shared" si="1"/>
        <v>1</v>
      </c>
      <c r="BF31" s="93"/>
      <c r="BJ31" s="87" t="s">
        <v>59</v>
      </c>
    </row>
    <row r="32" spans="3:67" s="16" customFormat="1" ht="78" hidden="1" customHeight="1" thickBot="1" x14ac:dyDescent="0.75">
      <c r="C32" s="704" t="s">
        <v>39</v>
      </c>
      <c r="D32" s="705"/>
      <c r="E32" s="705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05"/>
      <c r="Y32" s="705"/>
      <c r="Z32" s="705"/>
      <c r="AA32" s="705"/>
      <c r="AB32" s="705"/>
      <c r="AC32" s="705"/>
      <c r="AD32" s="705"/>
      <c r="AE32" s="705"/>
      <c r="AF32" s="153">
        <f t="shared" ref="AF32:AL32" si="2">AF31</f>
        <v>11</v>
      </c>
      <c r="AG32" s="154">
        <f t="shared" si="2"/>
        <v>330</v>
      </c>
      <c r="AH32" s="153">
        <f t="shared" si="2"/>
        <v>114</v>
      </c>
      <c r="AI32" s="155">
        <f t="shared" si="2"/>
        <v>31</v>
      </c>
      <c r="AJ32" s="155">
        <f t="shared" si="2"/>
        <v>0</v>
      </c>
      <c r="AK32" s="155">
        <f t="shared" si="2"/>
        <v>31</v>
      </c>
      <c r="AL32" s="155">
        <f t="shared" si="2"/>
        <v>0</v>
      </c>
      <c r="AM32" s="90"/>
      <c r="AN32" s="90"/>
      <c r="AO32" s="155">
        <f>AO31</f>
        <v>0</v>
      </c>
      <c r="AP32" s="154">
        <f>AP31</f>
        <v>216</v>
      </c>
      <c r="AQ32" s="157">
        <f>AQ31</f>
        <v>2</v>
      </c>
      <c r="AR32" s="86"/>
      <c r="AS32" s="86">
        <f>AS31</f>
        <v>2</v>
      </c>
      <c r="AT32" s="93"/>
      <c r="AU32" s="94"/>
      <c r="AV32" s="86">
        <f>AV31</f>
        <v>1</v>
      </c>
      <c r="AW32" s="86">
        <f>AW31</f>
        <v>1</v>
      </c>
      <c r="AX32" s="93"/>
      <c r="AY32" s="32">
        <f t="shared" ref="AY32:BE32" si="3">AY31</f>
        <v>6</v>
      </c>
      <c r="AZ32" s="155">
        <f t="shared" si="3"/>
        <v>1</v>
      </c>
      <c r="BA32" s="155">
        <f t="shared" si="3"/>
        <v>1</v>
      </c>
      <c r="BB32" s="158">
        <f t="shared" si="3"/>
        <v>4</v>
      </c>
      <c r="BC32" s="32">
        <f t="shared" si="3"/>
        <v>2</v>
      </c>
      <c r="BD32" s="155">
        <f t="shared" si="3"/>
        <v>1</v>
      </c>
      <c r="BE32" s="155">
        <f t="shared" si="3"/>
        <v>1</v>
      </c>
      <c r="BF32" s="158"/>
      <c r="BG32" s="102"/>
      <c r="BH32" s="102"/>
      <c r="BI32" s="102" t="s">
        <v>59</v>
      </c>
      <c r="BJ32" s="102" t="s">
        <v>59</v>
      </c>
      <c r="BK32" s="102"/>
      <c r="BL32" s="103"/>
      <c r="BM32" s="104"/>
      <c r="BN32" s="98"/>
      <c r="BO32" s="98"/>
    </row>
    <row r="33" spans="3:67" s="105" customFormat="1" ht="69.599999999999994" hidden="1" customHeight="1" thickBot="1" x14ac:dyDescent="0.75">
      <c r="C33" s="680" t="s">
        <v>40</v>
      </c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681"/>
      <c r="AN33" s="681"/>
      <c r="AO33" s="681"/>
      <c r="AP33" s="681"/>
      <c r="AQ33" s="681"/>
      <c r="AR33" s="681"/>
      <c r="AS33" s="681"/>
      <c r="AT33" s="681"/>
      <c r="AU33" s="681"/>
      <c r="AV33" s="681"/>
      <c r="AW33" s="681"/>
      <c r="AX33" s="681"/>
      <c r="AY33" s="681"/>
      <c r="AZ33" s="681"/>
      <c r="BA33" s="681"/>
      <c r="BB33" s="681"/>
      <c r="BC33" s="681"/>
      <c r="BD33" s="681"/>
      <c r="BE33" s="681"/>
      <c r="BF33" s="682"/>
      <c r="BG33" s="15"/>
      <c r="BH33" s="15"/>
      <c r="BI33" s="15"/>
      <c r="BJ33" s="15"/>
      <c r="BK33" s="15"/>
      <c r="BM33" s="104"/>
      <c r="BN33" s="106"/>
      <c r="BO33" s="106"/>
    </row>
    <row r="34" spans="3:67" s="105" customFormat="1" ht="69.599999999999994" customHeight="1" thickBot="1" x14ac:dyDescent="0.75">
      <c r="C34" s="457" t="s">
        <v>117</v>
      </c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B34" s="458"/>
      <c r="BC34" s="458"/>
      <c r="BD34" s="458"/>
      <c r="BE34" s="458"/>
      <c r="BF34" s="459"/>
      <c r="BG34" s="14"/>
      <c r="BH34" s="14"/>
      <c r="BI34" s="14"/>
      <c r="BJ34" s="14"/>
      <c r="BK34" s="14"/>
      <c r="BM34" s="104"/>
      <c r="BN34" s="106"/>
      <c r="BO34" s="106"/>
    </row>
    <row r="35" spans="3:67" s="87" customFormat="1" ht="100.5" customHeight="1" thickBot="1" x14ac:dyDescent="0.7">
      <c r="C35" s="88">
        <v>3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706" t="s">
        <v>90</v>
      </c>
      <c r="V35" s="707"/>
      <c r="W35" s="708"/>
      <c r="X35" s="709" t="s">
        <v>140</v>
      </c>
      <c r="Y35" s="710"/>
      <c r="Z35" s="710"/>
      <c r="AA35" s="710"/>
      <c r="AB35" s="710"/>
      <c r="AC35" s="710"/>
      <c r="AD35" s="710"/>
      <c r="AE35" s="711"/>
      <c r="AF35" s="284">
        <v>2</v>
      </c>
      <c r="AG35" s="285">
        <f>AF35*30</f>
        <v>60</v>
      </c>
      <c r="AH35" s="286"/>
      <c r="AI35" s="286"/>
      <c r="AJ35" s="287"/>
      <c r="AK35" s="287"/>
      <c r="AL35" s="288"/>
      <c r="AM35" s="289"/>
      <c r="AN35" s="289"/>
      <c r="AO35" s="289"/>
      <c r="AP35" s="290">
        <f>AG35-AH35</f>
        <v>60</v>
      </c>
      <c r="AQ35" s="291"/>
      <c r="AR35" s="291">
        <v>3</v>
      </c>
      <c r="AS35" s="291"/>
      <c r="AT35" s="101"/>
      <c r="AU35" s="292"/>
      <c r="AV35" s="291"/>
      <c r="AW35" s="291"/>
      <c r="AX35" s="101"/>
      <c r="AY35" s="292"/>
      <c r="AZ35" s="291"/>
      <c r="BA35" s="291"/>
      <c r="BB35" s="293"/>
      <c r="BC35" s="294"/>
      <c r="BD35" s="257"/>
      <c r="BE35" s="295"/>
      <c r="BF35" s="258"/>
      <c r="BI35" s="87" t="s">
        <v>59</v>
      </c>
      <c r="BJ35" s="87" t="s">
        <v>59</v>
      </c>
    </row>
    <row r="36" spans="3:67" s="87" customFormat="1" ht="73.900000000000006" customHeight="1" thickBot="1" x14ac:dyDescent="0.7">
      <c r="C36" s="573" t="s">
        <v>107</v>
      </c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5"/>
      <c r="AF36" s="32">
        <f>SUM(AF35:AF35)</f>
        <v>2</v>
      </c>
      <c r="AG36" s="33">
        <f>SUM(AG35:AG35)</f>
        <v>60</v>
      </c>
      <c r="AH36" s="34"/>
      <c r="AI36" s="34"/>
      <c r="AJ36" s="89"/>
      <c r="AK36" s="89"/>
      <c r="AL36" s="90"/>
      <c r="AM36" s="91"/>
      <c r="AN36" s="91"/>
      <c r="AO36" s="91"/>
      <c r="AP36" s="92">
        <f>SUM(AP35:AP35)</f>
        <v>60</v>
      </c>
      <c r="AQ36" s="162"/>
      <c r="AR36" s="86">
        <f>COUNT(AR35:AR35)</f>
        <v>1</v>
      </c>
      <c r="AS36" s="86"/>
      <c r="AT36" s="163"/>
      <c r="AU36" s="156"/>
      <c r="AV36" s="86"/>
      <c r="AW36" s="86"/>
      <c r="AX36" s="93"/>
      <c r="AY36" s="94"/>
      <c r="AZ36" s="86"/>
      <c r="BA36" s="86"/>
      <c r="BB36" s="93"/>
      <c r="BC36" s="107"/>
      <c r="BD36" s="96"/>
      <c r="BE36" s="108"/>
      <c r="BF36" s="97"/>
    </row>
    <row r="37" spans="3:67" s="87" customFormat="1" ht="64.150000000000006" customHeight="1" thickBot="1" x14ac:dyDescent="0.75"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461" t="s">
        <v>41</v>
      </c>
      <c r="V37" s="461"/>
      <c r="W37" s="461"/>
      <c r="X37" s="461"/>
      <c r="Y37" s="461"/>
      <c r="Z37" s="461"/>
      <c r="AA37" s="461"/>
      <c r="AB37" s="461"/>
      <c r="AC37" s="461"/>
      <c r="AD37" s="461"/>
      <c r="AE37" s="462"/>
      <c r="AF37" s="111">
        <f>AF36+AF32</f>
        <v>13</v>
      </c>
      <c r="AG37" s="112">
        <f>AG36+AG32</f>
        <v>390</v>
      </c>
      <c r="AH37" s="111">
        <f>AH36+AH32</f>
        <v>114</v>
      </c>
      <c r="AI37" s="111">
        <f>AI36+AI32</f>
        <v>31</v>
      </c>
      <c r="AJ37" s="111"/>
      <c r="AK37" s="111">
        <f>AK36+AK32</f>
        <v>31</v>
      </c>
      <c r="AL37" s="111"/>
      <c r="AM37" s="113">
        <f>AM36+AM31</f>
        <v>52</v>
      </c>
      <c r="AN37" s="90"/>
      <c r="AO37" s="111"/>
      <c r="AP37" s="92">
        <f>AP36+AP32</f>
        <v>276</v>
      </c>
      <c r="AQ37" s="159">
        <f>AQ36+AQ32</f>
        <v>2</v>
      </c>
      <c r="AR37" s="159">
        <f>AR36+AR32</f>
        <v>1</v>
      </c>
      <c r="AS37" s="99">
        <f>AS36+AS32</f>
        <v>2</v>
      </c>
      <c r="AT37" s="160"/>
      <c r="AU37" s="161"/>
      <c r="AV37" s="99">
        <f>AV36+AV32</f>
        <v>1</v>
      </c>
      <c r="AW37" s="99">
        <f>AW36+AW32</f>
        <v>1</v>
      </c>
      <c r="AX37" s="101"/>
      <c r="AY37" s="159">
        <f t="shared" ref="AY37:BE37" si="4">AY36+AY32</f>
        <v>6</v>
      </c>
      <c r="AZ37" s="99">
        <f t="shared" si="4"/>
        <v>1</v>
      </c>
      <c r="BA37" s="159">
        <f t="shared" si="4"/>
        <v>1</v>
      </c>
      <c r="BB37" s="100">
        <f t="shared" si="4"/>
        <v>4</v>
      </c>
      <c r="BC37" s="238">
        <f t="shared" si="4"/>
        <v>2</v>
      </c>
      <c r="BD37" s="111">
        <f t="shared" si="4"/>
        <v>1</v>
      </c>
      <c r="BE37" s="111">
        <f t="shared" si="4"/>
        <v>1</v>
      </c>
      <c r="BF37" s="115"/>
    </row>
    <row r="38" spans="3:67" s="171" customFormat="1" ht="78.599999999999994" customHeight="1" thickBot="1" x14ac:dyDescent="0.75">
      <c r="C38" s="480" t="s">
        <v>51</v>
      </c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81"/>
      <c r="BE38" s="481"/>
      <c r="BF38" s="482"/>
    </row>
    <row r="39" spans="3:67" s="171" customFormat="1" ht="78.599999999999994" hidden="1" customHeight="1" thickBot="1" x14ac:dyDescent="0.75">
      <c r="C39" s="480" t="s">
        <v>70</v>
      </c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81"/>
      <c r="BE39" s="481"/>
      <c r="BF39" s="482"/>
    </row>
    <row r="40" spans="3:67" s="87" customFormat="1" ht="107.45" customHeight="1" x14ac:dyDescent="0.65">
      <c r="C40" s="164">
        <v>4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590" t="s">
        <v>149</v>
      </c>
      <c r="V40" s="590"/>
      <c r="W40" s="590"/>
      <c r="X40" s="591"/>
      <c r="Y40" s="591"/>
      <c r="Z40" s="591"/>
      <c r="AA40" s="591"/>
      <c r="AB40" s="591"/>
      <c r="AC40" s="591"/>
      <c r="AD40" s="591"/>
      <c r="AE40" s="592"/>
      <c r="AF40" s="172"/>
      <c r="AG40" s="173"/>
      <c r="AH40" s="174"/>
      <c r="AI40" s="166"/>
      <c r="AJ40" s="166"/>
      <c r="AK40" s="166"/>
      <c r="AL40" s="166"/>
      <c r="AM40" s="175"/>
      <c r="AN40" s="175"/>
      <c r="AO40" s="175"/>
      <c r="AP40" s="167"/>
      <c r="AQ40" s="140"/>
      <c r="AR40" s="151"/>
      <c r="AS40" s="151"/>
      <c r="AT40" s="141"/>
      <c r="AU40" s="150"/>
      <c r="AV40" s="151"/>
      <c r="AW40" s="151"/>
      <c r="AX40" s="152"/>
      <c r="AY40" s="140"/>
      <c r="AZ40" s="151"/>
      <c r="BA40" s="151"/>
      <c r="BB40" s="152"/>
      <c r="BC40" s="176"/>
      <c r="BD40" s="169"/>
      <c r="BE40" s="169"/>
      <c r="BF40" s="170"/>
    </row>
    <row r="41" spans="3:67" s="87" customFormat="1" ht="132" customHeight="1" thickBot="1" x14ac:dyDescent="0.7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718" t="s">
        <v>139</v>
      </c>
      <c r="V41" s="729"/>
      <c r="W41" s="307">
        <v>2</v>
      </c>
      <c r="X41" s="718" t="s">
        <v>140</v>
      </c>
      <c r="Y41" s="719"/>
      <c r="Z41" s="719"/>
      <c r="AA41" s="719"/>
      <c r="AB41" s="719"/>
      <c r="AC41" s="719"/>
      <c r="AD41" s="719"/>
      <c r="AE41" s="720"/>
      <c r="AF41" s="308">
        <v>5</v>
      </c>
      <c r="AG41" s="309">
        <f t="shared" ref="AG41" si="5">AF41*30</f>
        <v>150</v>
      </c>
      <c r="AH41" s="310">
        <f t="shared" ref="AH41" si="6">AI41+AK41+AM41</f>
        <v>72</v>
      </c>
      <c r="AI41" s="310">
        <v>18</v>
      </c>
      <c r="AJ41" s="111">
        <v>4</v>
      </c>
      <c r="AK41" s="111">
        <v>18</v>
      </c>
      <c r="AL41" s="311">
        <v>4</v>
      </c>
      <c r="AM41" s="312">
        <v>36</v>
      </c>
      <c r="AN41" s="312">
        <v>10</v>
      </c>
      <c r="AO41" s="311">
        <f t="shared" ref="AO41" si="7">AH41-(AJ41+AL41+AN41)</f>
        <v>54</v>
      </c>
      <c r="AP41" s="313">
        <f t="shared" ref="AP41" si="8">AG41-AH41</f>
        <v>78</v>
      </c>
      <c r="AQ41" s="128"/>
      <c r="AR41" s="128">
        <v>4</v>
      </c>
      <c r="AS41" s="126">
        <v>4</v>
      </c>
      <c r="AT41" s="127"/>
      <c r="AU41" s="128"/>
      <c r="AV41" s="126"/>
      <c r="AW41" s="126"/>
      <c r="AX41" s="127"/>
      <c r="AY41" s="128"/>
      <c r="AZ41" s="126"/>
      <c r="BA41" s="126"/>
      <c r="BB41" s="129"/>
      <c r="BC41" s="314">
        <v>4</v>
      </c>
      <c r="BD41" s="315">
        <v>1</v>
      </c>
      <c r="BE41" s="315">
        <v>1</v>
      </c>
      <c r="BF41" s="316">
        <v>2</v>
      </c>
      <c r="BI41" s="87" t="s">
        <v>59</v>
      </c>
    </row>
    <row r="42" spans="3:67" s="87" customFormat="1" ht="107.45" customHeight="1" x14ac:dyDescent="0.65">
      <c r="C42" s="164">
        <v>5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590" t="s">
        <v>150</v>
      </c>
      <c r="V42" s="590"/>
      <c r="W42" s="590"/>
      <c r="X42" s="591"/>
      <c r="Y42" s="591"/>
      <c r="Z42" s="591"/>
      <c r="AA42" s="591"/>
      <c r="AB42" s="591"/>
      <c r="AC42" s="591"/>
      <c r="AD42" s="591"/>
      <c r="AE42" s="592"/>
      <c r="AF42" s="172"/>
      <c r="AG42" s="173"/>
      <c r="AH42" s="174"/>
      <c r="AI42" s="166"/>
      <c r="AJ42" s="166"/>
      <c r="AK42" s="166"/>
      <c r="AL42" s="166"/>
      <c r="AM42" s="175"/>
      <c r="AN42" s="175"/>
      <c r="AO42" s="175"/>
      <c r="AP42" s="167"/>
      <c r="AQ42" s="140"/>
      <c r="AR42" s="151"/>
      <c r="AS42" s="151"/>
      <c r="AT42" s="141"/>
      <c r="AU42" s="150"/>
      <c r="AV42" s="151"/>
      <c r="AW42" s="151"/>
      <c r="AX42" s="152"/>
      <c r="AY42" s="140"/>
      <c r="AZ42" s="151"/>
      <c r="BA42" s="151"/>
      <c r="BB42" s="152"/>
      <c r="BC42" s="176"/>
      <c r="BD42" s="169"/>
      <c r="BE42" s="169"/>
      <c r="BF42" s="170"/>
    </row>
    <row r="43" spans="3:67" s="87" customFormat="1" ht="189.6" customHeight="1" thickBot="1" x14ac:dyDescent="0.7"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718" t="s">
        <v>142</v>
      </c>
      <c r="V43" s="728"/>
      <c r="W43" s="307">
        <v>2</v>
      </c>
      <c r="X43" s="718" t="s">
        <v>140</v>
      </c>
      <c r="Y43" s="719"/>
      <c r="Z43" s="719"/>
      <c r="AA43" s="719"/>
      <c r="AB43" s="719"/>
      <c r="AC43" s="719"/>
      <c r="AD43" s="719"/>
      <c r="AE43" s="720"/>
      <c r="AF43" s="308">
        <v>5</v>
      </c>
      <c r="AG43" s="309">
        <f t="shared" ref="AG43:AG44" si="9">AF43*30</f>
        <v>150</v>
      </c>
      <c r="AH43" s="310">
        <f t="shared" ref="AH43:AH44" si="10">AI43+AK43+AM43</f>
        <v>54</v>
      </c>
      <c r="AI43" s="310">
        <v>18</v>
      </c>
      <c r="AJ43" s="111">
        <v>4</v>
      </c>
      <c r="AK43" s="111"/>
      <c r="AL43" s="311"/>
      <c r="AM43" s="312">
        <v>36</v>
      </c>
      <c r="AN43" s="312">
        <v>8</v>
      </c>
      <c r="AO43" s="311">
        <f t="shared" ref="AO43" si="11">AH43-(AJ43+AL43+AN43)</f>
        <v>42</v>
      </c>
      <c r="AP43" s="313">
        <f t="shared" ref="AP43:AP44" si="12">AG43-AH43</f>
        <v>96</v>
      </c>
      <c r="AQ43" s="128">
        <v>4</v>
      </c>
      <c r="AR43" s="128"/>
      <c r="AS43" s="126">
        <v>4</v>
      </c>
      <c r="AT43" s="127"/>
      <c r="AU43" s="128"/>
      <c r="AV43" s="126"/>
      <c r="AW43" s="126"/>
      <c r="AX43" s="127"/>
      <c r="AY43" s="128"/>
      <c r="AZ43" s="126"/>
      <c r="BA43" s="126"/>
      <c r="BB43" s="129"/>
      <c r="BC43" s="314">
        <f t="shared" ref="BC43" si="13">SUM(BD43:BF43)</f>
        <v>3</v>
      </c>
      <c r="BD43" s="315">
        <v>1</v>
      </c>
      <c r="BE43" s="315"/>
      <c r="BF43" s="316">
        <v>2</v>
      </c>
      <c r="BI43" s="87" t="s">
        <v>59</v>
      </c>
    </row>
    <row r="44" spans="3:67" s="87" customFormat="1" ht="73.900000000000006" hidden="1" customHeight="1" thickBot="1" x14ac:dyDescent="0.7">
      <c r="C44" s="573" t="s">
        <v>64</v>
      </c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5"/>
      <c r="AF44" s="32">
        <v>4</v>
      </c>
      <c r="AG44" s="33">
        <f t="shared" si="9"/>
        <v>120</v>
      </c>
      <c r="AH44" s="34" t="e">
        <f t="shared" si="10"/>
        <v>#REF!</v>
      </c>
      <c r="AI44" s="34">
        <v>18</v>
      </c>
      <c r="AJ44" s="89" t="e">
        <f>#REF!</f>
        <v>#REF!</v>
      </c>
      <c r="AK44" s="89">
        <v>18</v>
      </c>
      <c r="AL44" s="89" t="e">
        <f>#REF!</f>
        <v>#REF!</v>
      </c>
      <c r="AM44" s="91" t="e">
        <f>#REF!</f>
        <v>#REF!</v>
      </c>
      <c r="AN44" s="91" t="e">
        <f>#REF!</f>
        <v>#REF!</v>
      </c>
      <c r="AO44" s="90" t="e">
        <f>#REF!</f>
        <v>#REF!</v>
      </c>
      <c r="AP44" s="92" t="e">
        <f t="shared" si="12"/>
        <v>#REF!</v>
      </c>
      <c r="AQ44" s="94">
        <f>COUNT(#REF!)</f>
        <v>0</v>
      </c>
      <c r="AR44" s="86">
        <f>COUNT(#REF!)</f>
        <v>0</v>
      </c>
      <c r="AS44" s="86">
        <f>COUNT(#REF!)</f>
        <v>0</v>
      </c>
      <c r="AT44" s="163"/>
      <c r="AU44" s="156"/>
      <c r="AV44" s="86"/>
      <c r="AW44" s="86"/>
      <c r="AX44" s="93">
        <f>COUNT(#REF!)</f>
        <v>0</v>
      </c>
      <c r="AY44" s="156" t="e">
        <f>#REF!</f>
        <v>#REF!</v>
      </c>
      <c r="AZ44" s="86" t="e">
        <f>#REF!</f>
        <v>#REF!</v>
      </c>
      <c r="BA44" s="86" t="e">
        <f>#REF!</f>
        <v>#REF!</v>
      </c>
      <c r="BB44" s="93" t="e">
        <f>#REF!</f>
        <v>#REF!</v>
      </c>
      <c r="BC44" s="224" t="e">
        <f>#REF!</f>
        <v>#REF!</v>
      </c>
      <c r="BD44" s="225" t="e">
        <f>#REF!</f>
        <v>#REF!</v>
      </c>
      <c r="BE44" s="225" t="e">
        <f>#REF!</f>
        <v>#REF!</v>
      </c>
      <c r="BF44" s="226" t="e">
        <f>#REF!</f>
        <v>#REF!</v>
      </c>
    </row>
    <row r="45" spans="3:67" s="87" customFormat="1" ht="73.900000000000006" customHeight="1" thickBot="1" x14ac:dyDescent="0.7">
      <c r="C45" s="618" t="s">
        <v>42</v>
      </c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/>
      <c r="Z45" s="619"/>
      <c r="AA45" s="619"/>
      <c r="AB45" s="619"/>
      <c r="AC45" s="619"/>
      <c r="AD45" s="619"/>
      <c r="AE45" s="620"/>
      <c r="AF45" s="365">
        <f t="shared" ref="AF45:AP45" si="14">SUM(AF41,AF43)</f>
        <v>10</v>
      </c>
      <c r="AG45" s="365">
        <f t="shared" si="14"/>
        <v>300</v>
      </c>
      <c r="AH45" s="365">
        <f t="shared" si="14"/>
        <v>126</v>
      </c>
      <c r="AI45" s="365">
        <f t="shared" si="14"/>
        <v>36</v>
      </c>
      <c r="AJ45" s="365">
        <f t="shared" si="14"/>
        <v>8</v>
      </c>
      <c r="AK45" s="365">
        <f t="shared" si="14"/>
        <v>18</v>
      </c>
      <c r="AL45" s="365">
        <f t="shared" si="14"/>
        <v>4</v>
      </c>
      <c r="AM45" s="365">
        <f t="shared" si="14"/>
        <v>72</v>
      </c>
      <c r="AN45" s="365">
        <f t="shared" si="14"/>
        <v>18</v>
      </c>
      <c r="AO45" s="365">
        <f t="shared" si="14"/>
        <v>96</v>
      </c>
      <c r="AP45" s="365">
        <f t="shared" si="14"/>
        <v>174</v>
      </c>
      <c r="AQ45" s="94">
        <f>COUNT(AQ41,AQ43)</f>
        <v>1</v>
      </c>
      <c r="AR45" s="94">
        <f t="shared" ref="AR45:AS45" si="15">COUNT(AR41,AR43)</f>
        <v>1</v>
      </c>
      <c r="AS45" s="94">
        <f t="shared" si="15"/>
        <v>2</v>
      </c>
      <c r="AT45" s="163"/>
      <c r="AU45" s="156"/>
      <c r="AV45" s="86"/>
      <c r="AW45" s="86"/>
      <c r="AX45" s="93"/>
      <c r="AY45" s="156"/>
      <c r="AZ45" s="156"/>
      <c r="BA45" s="156"/>
      <c r="BB45" s="156"/>
      <c r="BC45" s="156">
        <f t="shared" ref="BC45:BF45" si="16">SUM(BC41,BC43)</f>
        <v>7</v>
      </c>
      <c r="BD45" s="156">
        <f t="shared" si="16"/>
        <v>2</v>
      </c>
      <c r="BE45" s="156">
        <f t="shared" si="16"/>
        <v>1</v>
      </c>
      <c r="BF45" s="156">
        <f t="shared" si="16"/>
        <v>4</v>
      </c>
    </row>
    <row r="46" spans="3:67" s="87" customFormat="1" ht="73.900000000000006" customHeight="1" thickBot="1" x14ac:dyDescent="0.7">
      <c r="C46" s="570" t="s">
        <v>46</v>
      </c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2"/>
      <c r="AF46" s="156">
        <f t="shared" ref="AF46:AR46" si="17">AF45+AF37</f>
        <v>23</v>
      </c>
      <c r="AG46" s="156">
        <f t="shared" si="17"/>
        <v>690</v>
      </c>
      <c r="AH46" s="156">
        <f t="shared" si="17"/>
        <v>240</v>
      </c>
      <c r="AI46" s="156">
        <f t="shared" si="17"/>
        <v>67</v>
      </c>
      <c r="AJ46" s="156">
        <f t="shared" si="17"/>
        <v>8</v>
      </c>
      <c r="AK46" s="156">
        <f t="shared" si="17"/>
        <v>49</v>
      </c>
      <c r="AL46" s="156">
        <f t="shared" si="17"/>
        <v>4</v>
      </c>
      <c r="AM46" s="156">
        <f t="shared" si="17"/>
        <v>124</v>
      </c>
      <c r="AN46" s="156">
        <f t="shared" si="17"/>
        <v>18</v>
      </c>
      <c r="AO46" s="156">
        <f t="shared" si="17"/>
        <v>96</v>
      </c>
      <c r="AP46" s="156">
        <f t="shared" si="17"/>
        <v>450</v>
      </c>
      <c r="AQ46" s="94">
        <f t="shared" si="17"/>
        <v>3</v>
      </c>
      <c r="AR46" s="94">
        <f t="shared" si="17"/>
        <v>2</v>
      </c>
      <c r="AS46" s="94">
        <f t="shared" ref="AS46:AW46" si="18">AS45+AS37</f>
        <v>4</v>
      </c>
      <c r="AT46" s="94"/>
      <c r="AU46" s="94"/>
      <c r="AV46" s="94">
        <f t="shared" si="18"/>
        <v>1</v>
      </c>
      <c r="AW46" s="94">
        <f t="shared" si="18"/>
        <v>1</v>
      </c>
      <c r="AX46" s="94"/>
      <c r="AY46" s="94">
        <f>AY37+AY45</f>
        <v>6</v>
      </c>
      <c r="AZ46" s="94">
        <f t="shared" ref="AZ46:BE46" si="19">AZ37+AZ45</f>
        <v>1</v>
      </c>
      <c r="BA46" s="94">
        <f t="shared" si="19"/>
        <v>1</v>
      </c>
      <c r="BB46" s="94">
        <f t="shared" si="19"/>
        <v>4</v>
      </c>
      <c r="BC46" s="94">
        <f t="shared" si="19"/>
        <v>9</v>
      </c>
      <c r="BD46" s="94">
        <f t="shared" si="19"/>
        <v>3</v>
      </c>
      <c r="BE46" s="94">
        <f t="shared" si="19"/>
        <v>2</v>
      </c>
      <c r="BF46" s="94">
        <f t="shared" ref="BF46" si="20">BF45+BF37</f>
        <v>4</v>
      </c>
      <c r="BJ46" s="87" t="s">
        <v>59</v>
      </c>
    </row>
    <row r="47" spans="3:67" s="87" customFormat="1" ht="63.6" customHeight="1" x14ac:dyDescent="0.65">
      <c r="C47" s="622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621"/>
      <c r="W47" s="621"/>
      <c r="X47" s="343"/>
      <c r="Y47" s="343"/>
      <c r="Z47" s="184"/>
      <c r="AA47" s="184"/>
      <c r="AB47" s="184"/>
      <c r="AC47" s="624"/>
      <c r="AD47" s="624"/>
      <c r="AE47" s="625"/>
      <c r="AF47" s="406" t="s">
        <v>43</v>
      </c>
      <c r="AG47" s="407"/>
      <c r="AH47" s="407"/>
      <c r="AI47" s="407"/>
      <c r="AJ47" s="407"/>
      <c r="AK47" s="407"/>
      <c r="AL47" s="407"/>
      <c r="AM47" s="407"/>
      <c r="AN47" s="407"/>
      <c r="AO47" s="408"/>
      <c r="AP47" s="409"/>
      <c r="AQ47" s="185">
        <f>AQ46</f>
        <v>3</v>
      </c>
      <c r="AR47" s="186"/>
      <c r="AS47" s="186"/>
      <c r="AT47" s="187"/>
      <c r="AU47" s="185"/>
      <c r="AV47" s="186"/>
      <c r="AW47" s="186"/>
      <c r="AX47" s="188"/>
      <c r="AY47" s="189">
        <v>1</v>
      </c>
      <c r="AZ47" s="186"/>
      <c r="BA47" s="186"/>
      <c r="BB47" s="187"/>
      <c r="BC47" s="176">
        <v>2</v>
      </c>
      <c r="BD47" s="169"/>
      <c r="BE47" s="169"/>
      <c r="BF47" s="170"/>
    </row>
    <row r="48" spans="3:67" s="87" customFormat="1" ht="63.6" customHeight="1" x14ac:dyDescent="0.65">
      <c r="C48" s="622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623"/>
      <c r="W48" s="623"/>
      <c r="X48" s="343" t="s">
        <v>59</v>
      </c>
      <c r="Y48" s="343"/>
      <c r="Z48" s="184"/>
      <c r="AA48" s="184"/>
      <c r="AB48" s="184"/>
      <c r="AC48" s="624"/>
      <c r="AD48" s="624"/>
      <c r="AE48" s="625"/>
      <c r="AF48" s="643" t="s">
        <v>44</v>
      </c>
      <c r="AG48" s="644"/>
      <c r="AH48" s="644"/>
      <c r="AI48" s="644"/>
      <c r="AJ48" s="644"/>
      <c r="AK48" s="644"/>
      <c r="AL48" s="644"/>
      <c r="AM48" s="644"/>
      <c r="AN48" s="644"/>
      <c r="AO48" s="645"/>
      <c r="AP48" s="646"/>
      <c r="AQ48" s="259"/>
      <c r="AR48" s="260">
        <f>AR46</f>
        <v>2</v>
      </c>
      <c r="AS48" s="260"/>
      <c r="AT48" s="261"/>
      <c r="AU48" s="262"/>
      <c r="AV48" s="260"/>
      <c r="AW48" s="260"/>
      <c r="AX48" s="263"/>
      <c r="AY48" s="264">
        <v>1</v>
      </c>
      <c r="AZ48" s="260"/>
      <c r="BA48" s="260"/>
      <c r="BB48" s="261"/>
      <c r="BC48" s="249">
        <v>1</v>
      </c>
      <c r="BD48" s="131"/>
      <c r="BE48" s="131"/>
      <c r="BF48" s="132"/>
    </row>
    <row r="49" spans="2:58" s="87" customFormat="1" ht="63.6" customHeight="1" x14ac:dyDescent="0.65"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623"/>
      <c r="W49" s="623"/>
      <c r="X49" s="343"/>
      <c r="Y49" s="343"/>
      <c r="Z49" s="184"/>
      <c r="AA49" s="184"/>
      <c r="AB49" s="184"/>
      <c r="AC49" s="343"/>
      <c r="AD49" s="343"/>
      <c r="AE49" s="344"/>
      <c r="AF49" s="730" t="s">
        <v>118</v>
      </c>
      <c r="AG49" s="731"/>
      <c r="AH49" s="731"/>
      <c r="AI49" s="731"/>
      <c r="AJ49" s="731"/>
      <c r="AK49" s="731"/>
      <c r="AL49" s="731"/>
      <c r="AM49" s="731"/>
      <c r="AN49" s="731"/>
      <c r="AO49" s="732"/>
      <c r="AP49" s="733"/>
      <c r="AQ49" s="265"/>
      <c r="AR49" s="266"/>
      <c r="AS49" s="266">
        <f>AS46</f>
        <v>4</v>
      </c>
      <c r="AT49" s="267"/>
      <c r="AU49" s="268"/>
      <c r="AV49" s="266"/>
      <c r="AW49" s="266"/>
      <c r="AX49" s="269"/>
      <c r="AY49" s="270">
        <v>1</v>
      </c>
      <c r="AZ49" s="266"/>
      <c r="BA49" s="266"/>
      <c r="BB49" s="267"/>
      <c r="BC49" s="271">
        <v>3</v>
      </c>
      <c r="BD49" s="272"/>
      <c r="BE49" s="272"/>
      <c r="BF49" s="273"/>
    </row>
    <row r="50" spans="2:58" s="87" customFormat="1" ht="63.6" hidden="1" customHeight="1" x14ac:dyDescent="0.65"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623"/>
      <c r="W50" s="623"/>
      <c r="X50" s="343"/>
      <c r="Y50" s="343"/>
      <c r="Z50" s="184"/>
      <c r="AA50" s="184"/>
      <c r="AB50" s="184"/>
      <c r="AC50" s="343"/>
      <c r="AD50" s="343"/>
      <c r="AE50" s="344"/>
      <c r="AF50" s="643" t="s">
        <v>119</v>
      </c>
      <c r="AG50" s="644"/>
      <c r="AH50" s="644"/>
      <c r="AI50" s="644"/>
      <c r="AJ50" s="644"/>
      <c r="AK50" s="644"/>
      <c r="AL50" s="644"/>
      <c r="AM50" s="644"/>
      <c r="AN50" s="644"/>
      <c r="AO50" s="645"/>
      <c r="AP50" s="646"/>
      <c r="AQ50" s="259"/>
      <c r="AR50" s="260"/>
      <c r="AS50" s="260"/>
      <c r="AT50" s="261"/>
      <c r="AU50" s="262"/>
      <c r="AV50" s="260"/>
      <c r="AW50" s="260"/>
      <c r="AX50" s="263"/>
      <c r="AY50" s="264"/>
      <c r="AZ50" s="260"/>
      <c r="BA50" s="260"/>
      <c r="BB50" s="261"/>
      <c r="BC50" s="249"/>
      <c r="BD50" s="131"/>
      <c r="BE50" s="131"/>
      <c r="BF50" s="132"/>
    </row>
    <row r="51" spans="2:58" s="87" customFormat="1" ht="63.6" customHeight="1" x14ac:dyDescent="0.65"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623"/>
      <c r="W51" s="623"/>
      <c r="X51" s="343"/>
      <c r="Y51" s="343"/>
      <c r="Z51" s="184"/>
      <c r="AA51" s="184"/>
      <c r="AB51" s="184"/>
      <c r="AC51" s="343"/>
      <c r="AD51" s="343"/>
      <c r="AE51" s="344"/>
      <c r="AF51" s="643" t="s">
        <v>120</v>
      </c>
      <c r="AG51" s="644"/>
      <c r="AH51" s="644"/>
      <c r="AI51" s="644"/>
      <c r="AJ51" s="644"/>
      <c r="AK51" s="644"/>
      <c r="AL51" s="644"/>
      <c r="AM51" s="644"/>
      <c r="AN51" s="644"/>
      <c r="AO51" s="645"/>
      <c r="AP51" s="646"/>
      <c r="AQ51" s="259"/>
      <c r="AR51" s="260"/>
      <c r="AS51" s="260"/>
      <c r="AT51" s="261"/>
      <c r="AU51" s="262"/>
      <c r="AV51" s="260"/>
      <c r="AW51" s="260"/>
      <c r="AX51" s="263"/>
      <c r="AY51" s="264"/>
      <c r="AZ51" s="260"/>
      <c r="BA51" s="260"/>
      <c r="BB51" s="261"/>
      <c r="BC51" s="249"/>
      <c r="BD51" s="131"/>
      <c r="BE51" s="131"/>
      <c r="BF51" s="132"/>
    </row>
    <row r="52" spans="2:58" s="87" customFormat="1" ht="63.6" customHeight="1" x14ac:dyDescent="0.65"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623"/>
      <c r="W52" s="623"/>
      <c r="X52" s="343"/>
      <c r="Y52" s="343"/>
      <c r="Z52" s="184"/>
      <c r="AA52" s="184"/>
      <c r="AB52" s="184"/>
      <c r="AC52" s="343"/>
      <c r="AD52" s="343"/>
      <c r="AE52" s="344"/>
      <c r="AF52" s="643" t="s">
        <v>121</v>
      </c>
      <c r="AG52" s="644"/>
      <c r="AH52" s="644"/>
      <c r="AI52" s="644"/>
      <c r="AJ52" s="644"/>
      <c r="AK52" s="644"/>
      <c r="AL52" s="644"/>
      <c r="AM52" s="644"/>
      <c r="AN52" s="644"/>
      <c r="AO52" s="645"/>
      <c r="AP52" s="646"/>
      <c r="AQ52" s="259"/>
      <c r="AR52" s="260"/>
      <c r="AS52" s="260"/>
      <c r="AT52" s="261"/>
      <c r="AU52" s="262"/>
      <c r="AV52" s="260"/>
      <c r="AW52" s="260"/>
      <c r="AX52" s="263"/>
      <c r="AY52" s="264"/>
      <c r="AZ52" s="260"/>
      <c r="BA52" s="260"/>
      <c r="BB52" s="261"/>
      <c r="BC52" s="249"/>
      <c r="BD52" s="131"/>
      <c r="BE52" s="131"/>
      <c r="BF52" s="132"/>
    </row>
    <row r="53" spans="2:58" s="87" customFormat="1" ht="63.6" customHeight="1" x14ac:dyDescent="0.65"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623"/>
      <c r="W53" s="623"/>
      <c r="X53" s="343"/>
      <c r="Y53" s="343"/>
      <c r="Z53" s="184"/>
      <c r="AA53" s="184"/>
      <c r="AB53" s="184"/>
      <c r="AC53" s="343"/>
      <c r="AD53" s="343"/>
      <c r="AE53" s="344"/>
      <c r="AF53" s="643" t="s">
        <v>122</v>
      </c>
      <c r="AG53" s="644"/>
      <c r="AH53" s="644"/>
      <c r="AI53" s="644"/>
      <c r="AJ53" s="644"/>
      <c r="AK53" s="644"/>
      <c r="AL53" s="644"/>
      <c r="AM53" s="644"/>
      <c r="AN53" s="644"/>
      <c r="AO53" s="645"/>
      <c r="AP53" s="646"/>
      <c r="AQ53" s="259"/>
      <c r="AR53" s="260"/>
      <c r="AS53" s="260"/>
      <c r="AT53" s="261"/>
      <c r="AU53" s="262"/>
      <c r="AV53" s="260">
        <f>AV46</f>
        <v>1</v>
      </c>
      <c r="AW53" s="260"/>
      <c r="AX53" s="263"/>
      <c r="AY53" s="264">
        <v>1</v>
      </c>
      <c r="AZ53" s="260"/>
      <c r="BA53" s="260"/>
      <c r="BB53" s="261"/>
      <c r="BC53" s="249"/>
      <c r="BD53" s="131"/>
      <c r="BE53" s="131"/>
      <c r="BF53" s="132"/>
    </row>
    <row r="54" spans="2:58" s="87" customFormat="1" ht="63.6" customHeight="1" x14ac:dyDescent="0.65"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623"/>
      <c r="W54" s="623"/>
      <c r="X54" s="343"/>
      <c r="Y54" s="343"/>
      <c r="Z54" s="184"/>
      <c r="AA54" s="184"/>
      <c r="AB54" s="184"/>
      <c r="AC54" s="343"/>
      <c r="AD54" s="343"/>
      <c r="AE54" s="344"/>
      <c r="AF54" s="643" t="s">
        <v>17</v>
      </c>
      <c r="AG54" s="644"/>
      <c r="AH54" s="644"/>
      <c r="AI54" s="644"/>
      <c r="AJ54" s="644"/>
      <c r="AK54" s="644"/>
      <c r="AL54" s="644"/>
      <c r="AM54" s="644"/>
      <c r="AN54" s="644"/>
      <c r="AO54" s="645"/>
      <c r="AP54" s="646"/>
      <c r="AQ54" s="259"/>
      <c r="AR54" s="260"/>
      <c r="AS54" s="260"/>
      <c r="AT54" s="261"/>
      <c r="AU54" s="262"/>
      <c r="AV54" s="260"/>
      <c r="AW54" s="260">
        <f>AW46</f>
        <v>1</v>
      </c>
      <c r="AX54" s="263"/>
      <c r="AY54" s="264"/>
      <c r="AZ54" s="260"/>
      <c r="BA54" s="260"/>
      <c r="BB54" s="261"/>
      <c r="BC54" s="249">
        <v>1</v>
      </c>
      <c r="BD54" s="131"/>
      <c r="BE54" s="131"/>
      <c r="BF54" s="132"/>
    </row>
    <row r="55" spans="2:58" s="87" customFormat="1" ht="63.6" customHeight="1" thickBot="1" x14ac:dyDescent="0.7"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623"/>
      <c r="W55" s="623"/>
      <c r="X55" s="343"/>
      <c r="Y55" s="343"/>
      <c r="Z55" s="184"/>
      <c r="AA55" s="184"/>
      <c r="AB55" s="184"/>
      <c r="AC55" s="343"/>
      <c r="AD55" s="343"/>
      <c r="AE55" s="344"/>
      <c r="AF55" s="410" t="s">
        <v>123</v>
      </c>
      <c r="AG55" s="411"/>
      <c r="AH55" s="411"/>
      <c r="AI55" s="411"/>
      <c r="AJ55" s="411"/>
      <c r="AK55" s="411"/>
      <c r="AL55" s="411"/>
      <c r="AM55" s="411"/>
      <c r="AN55" s="411"/>
      <c r="AO55" s="412"/>
      <c r="AP55" s="413"/>
      <c r="AQ55" s="250"/>
      <c r="AR55" s="251"/>
      <c r="AS55" s="251"/>
      <c r="AT55" s="252"/>
      <c r="AU55" s="253"/>
      <c r="AV55" s="251"/>
      <c r="AW55" s="251"/>
      <c r="AX55" s="254"/>
      <c r="AY55" s="255">
        <v>1</v>
      </c>
      <c r="AZ55" s="251"/>
      <c r="BA55" s="251"/>
      <c r="BB55" s="252"/>
      <c r="BC55" s="256"/>
      <c r="BD55" s="257"/>
      <c r="BE55" s="257"/>
      <c r="BF55" s="258"/>
    </row>
    <row r="56" spans="2:58" s="190" customFormat="1" ht="14.25" x14ac:dyDescent="0.2">
      <c r="X56" s="191"/>
      <c r="Y56" s="191"/>
      <c r="Z56" s="191"/>
      <c r="AA56" s="191"/>
      <c r="AB56" s="191"/>
      <c r="AC56" s="191"/>
      <c r="AD56" s="191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</row>
    <row r="57" spans="2:58" s="190" customFormat="1" ht="30" customHeight="1" x14ac:dyDescent="0.2">
      <c r="C57" s="193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404"/>
      <c r="V57" s="734"/>
      <c r="W57" s="195"/>
      <c r="X57" s="405"/>
      <c r="Y57" s="405"/>
      <c r="Z57" s="576"/>
      <c r="AA57" s="576"/>
      <c r="AB57" s="196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8"/>
      <c r="AW57" s="199"/>
    </row>
    <row r="58" spans="2:58" s="87" customFormat="1" ht="89.45" customHeight="1" thickBot="1" x14ac:dyDescent="0.7">
      <c r="B58" s="611" t="s">
        <v>74</v>
      </c>
      <c r="C58" s="735"/>
      <c r="D58" s="735"/>
      <c r="E58" s="735"/>
      <c r="F58" s="735"/>
      <c r="G58" s="735"/>
      <c r="H58" s="735"/>
      <c r="I58" s="735"/>
      <c r="J58" s="735"/>
      <c r="K58" s="735"/>
      <c r="L58" s="735"/>
      <c r="M58" s="735"/>
      <c r="N58" s="735"/>
      <c r="O58" s="735"/>
      <c r="P58" s="735"/>
      <c r="Q58" s="735"/>
      <c r="R58" s="735"/>
      <c r="S58" s="735"/>
      <c r="T58" s="735"/>
      <c r="U58" s="735"/>
      <c r="V58" s="735"/>
      <c r="W58" s="735"/>
      <c r="X58" s="735"/>
      <c r="Y58" s="735"/>
      <c r="Z58" s="735"/>
      <c r="AA58" s="232"/>
      <c r="AB58" s="352"/>
      <c r="AC58" s="352"/>
      <c r="AD58" s="352"/>
      <c r="AE58" s="424" t="s">
        <v>75</v>
      </c>
      <c r="AF58" s="424"/>
      <c r="AG58" s="424"/>
      <c r="AH58" s="424"/>
      <c r="AI58" s="424"/>
      <c r="AJ58" s="424"/>
      <c r="AK58" s="424"/>
      <c r="AL58" s="424"/>
      <c r="AM58" s="424"/>
      <c r="AN58" s="424"/>
      <c r="AO58" s="424"/>
      <c r="AP58" s="424"/>
      <c r="AQ58" s="424"/>
      <c r="AR58" s="424"/>
      <c r="AS58" s="424"/>
      <c r="AT58" s="424"/>
      <c r="AU58" s="424"/>
      <c r="AV58" s="424"/>
      <c r="AW58" s="424"/>
      <c r="AX58" s="424"/>
      <c r="AY58" s="424"/>
      <c r="AZ58" s="424"/>
      <c r="BA58" s="424"/>
      <c r="BB58" s="424"/>
      <c r="BC58" s="424"/>
      <c r="BD58" s="424"/>
      <c r="BE58" s="424"/>
    </row>
    <row r="59" spans="2:58" s="87" customFormat="1" ht="160.9" customHeight="1" thickBot="1" x14ac:dyDescent="0.7">
      <c r="B59" s="233" t="s">
        <v>76</v>
      </c>
      <c r="C59" s="626" t="s">
        <v>77</v>
      </c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233" t="s">
        <v>78</v>
      </c>
      <c r="W59" s="415" t="s">
        <v>79</v>
      </c>
      <c r="X59" s="415"/>
      <c r="Y59" s="416" t="s">
        <v>80</v>
      </c>
      <c r="Z59" s="416"/>
      <c r="AA59" s="274"/>
      <c r="AB59" s="352"/>
      <c r="AC59" s="352"/>
      <c r="AD59" s="352"/>
      <c r="AE59" s="736" t="s">
        <v>81</v>
      </c>
      <c r="AF59" s="736"/>
      <c r="AG59" s="736"/>
      <c r="AH59" s="736"/>
      <c r="AI59" s="736"/>
      <c r="AJ59" s="736"/>
      <c r="AK59" s="736" t="s">
        <v>82</v>
      </c>
      <c r="AL59" s="736"/>
      <c r="AM59" s="736"/>
      <c r="AN59" s="736" t="s">
        <v>83</v>
      </c>
      <c r="AO59" s="736"/>
      <c r="AP59" s="736"/>
      <c r="AQ59" s="736"/>
      <c r="AR59" s="736"/>
      <c r="AS59" s="736"/>
      <c r="AT59" s="736"/>
      <c r="AU59" s="736"/>
      <c r="AV59" s="736"/>
      <c r="AW59" s="736"/>
      <c r="AX59" s="736" t="s">
        <v>84</v>
      </c>
      <c r="AY59" s="736"/>
      <c r="AZ59" s="736"/>
      <c r="BA59" s="736"/>
      <c r="BB59" s="736" t="s">
        <v>85</v>
      </c>
      <c r="BC59" s="736"/>
      <c r="BD59" s="736"/>
      <c r="BE59" s="736"/>
    </row>
    <row r="60" spans="2:58" s="87" customFormat="1" ht="39.950000000000003" customHeight="1" thickBot="1" x14ac:dyDescent="0.7">
      <c r="B60" s="604">
        <v>1</v>
      </c>
      <c r="C60" s="738" t="s">
        <v>90</v>
      </c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40"/>
      <c r="V60" s="604" t="s">
        <v>145</v>
      </c>
      <c r="W60" s="629">
        <v>2</v>
      </c>
      <c r="X60" s="630"/>
      <c r="Y60" s="417">
        <v>3</v>
      </c>
      <c r="Z60" s="419"/>
      <c r="AA60" s="234"/>
      <c r="AB60" s="352"/>
      <c r="AC60" s="352"/>
      <c r="AD60" s="352"/>
      <c r="AE60" s="736"/>
      <c r="AF60" s="736"/>
      <c r="AG60" s="736"/>
      <c r="AH60" s="736"/>
      <c r="AI60" s="736"/>
      <c r="AJ60" s="736"/>
      <c r="AK60" s="736"/>
      <c r="AL60" s="736"/>
      <c r="AM60" s="736"/>
      <c r="AN60" s="736"/>
      <c r="AO60" s="736"/>
      <c r="AP60" s="736"/>
      <c r="AQ60" s="736"/>
      <c r="AR60" s="736"/>
      <c r="AS60" s="736"/>
      <c r="AT60" s="736"/>
      <c r="AU60" s="736"/>
      <c r="AV60" s="736"/>
      <c r="AW60" s="736"/>
      <c r="AX60" s="736"/>
      <c r="AY60" s="736"/>
      <c r="AZ60" s="736"/>
      <c r="BA60" s="736"/>
      <c r="BB60" s="736"/>
      <c r="BC60" s="736"/>
      <c r="BD60" s="736"/>
      <c r="BE60" s="736"/>
    </row>
    <row r="61" spans="2:58" s="87" customFormat="1" ht="92.45" customHeight="1" thickBot="1" x14ac:dyDescent="0.7">
      <c r="B61" s="737"/>
      <c r="C61" s="741"/>
      <c r="D61" s="742"/>
      <c r="E61" s="742"/>
      <c r="F61" s="742"/>
      <c r="G61" s="742"/>
      <c r="H61" s="742"/>
      <c r="I61" s="742"/>
      <c r="J61" s="742"/>
      <c r="K61" s="742"/>
      <c r="L61" s="742"/>
      <c r="M61" s="742"/>
      <c r="N61" s="742"/>
      <c r="O61" s="742"/>
      <c r="P61" s="742"/>
      <c r="Q61" s="742"/>
      <c r="R61" s="742"/>
      <c r="S61" s="742"/>
      <c r="T61" s="742"/>
      <c r="U61" s="743"/>
      <c r="V61" s="737"/>
      <c r="W61" s="744"/>
      <c r="X61" s="745"/>
      <c r="Y61" s="744"/>
      <c r="Z61" s="745"/>
      <c r="AA61" s="234"/>
      <c r="AB61" s="352"/>
      <c r="AC61" s="352"/>
      <c r="AD61" s="352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 t="s">
        <v>86</v>
      </c>
      <c r="AY61" s="736"/>
      <c r="AZ61" s="736" t="s">
        <v>87</v>
      </c>
      <c r="BA61" s="736"/>
      <c r="BB61" s="736" t="s">
        <v>86</v>
      </c>
      <c r="BC61" s="736"/>
      <c r="BD61" s="736" t="s">
        <v>87</v>
      </c>
      <c r="BE61" s="736"/>
    </row>
    <row r="62" spans="2:58" s="87" customFormat="1" ht="102.6" customHeight="1" x14ac:dyDescent="0.65">
      <c r="B62" s="747"/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1"/>
      <c r="V62" s="748"/>
      <c r="W62" s="748"/>
      <c r="X62" s="748"/>
      <c r="Y62" s="749"/>
      <c r="Z62" s="749"/>
      <c r="AA62" s="234"/>
      <c r="AB62" s="352"/>
      <c r="AC62" s="352"/>
      <c r="AD62" s="352"/>
      <c r="AE62" s="756" t="s">
        <v>88</v>
      </c>
      <c r="AF62" s="763"/>
      <c r="AG62" s="763"/>
      <c r="AH62" s="763"/>
      <c r="AI62" s="763"/>
      <c r="AJ62" s="757"/>
      <c r="AK62" s="756" t="s">
        <v>89</v>
      </c>
      <c r="AL62" s="763"/>
      <c r="AM62" s="757"/>
      <c r="AN62" s="750" t="s">
        <v>140</v>
      </c>
      <c r="AO62" s="751"/>
      <c r="AP62" s="751"/>
      <c r="AQ62" s="751"/>
      <c r="AR62" s="751"/>
      <c r="AS62" s="751"/>
      <c r="AT62" s="751"/>
      <c r="AU62" s="751"/>
      <c r="AV62" s="751"/>
      <c r="AW62" s="752"/>
      <c r="AX62" s="756">
        <v>2</v>
      </c>
      <c r="AY62" s="757"/>
      <c r="AZ62" s="756"/>
      <c r="BA62" s="757"/>
      <c r="BB62" s="768">
        <f t="shared" ref="BB62" si="21">AX62*2*25</f>
        <v>100</v>
      </c>
      <c r="BC62" s="769"/>
      <c r="BD62" s="417"/>
      <c r="BE62" s="419"/>
    </row>
    <row r="63" spans="2:58" s="87" customFormat="1" ht="51.6" customHeight="1" thickBot="1" x14ac:dyDescent="0.7">
      <c r="B63" s="747"/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748"/>
      <c r="W63" s="748"/>
      <c r="X63" s="748"/>
      <c r="Y63" s="749"/>
      <c r="Z63" s="749"/>
      <c r="AA63" s="234"/>
      <c r="AB63" s="352"/>
      <c r="AC63" s="352"/>
      <c r="AD63" s="352"/>
      <c r="AE63" s="758"/>
      <c r="AF63" s="764"/>
      <c r="AG63" s="764"/>
      <c r="AH63" s="764"/>
      <c r="AI63" s="764"/>
      <c r="AJ63" s="759"/>
      <c r="AK63" s="758"/>
      <c r="AL63" s="764"/>
      <c r="AM63" s="759"/>
      <c r="AN63" s="753"/>
      <c r="AO63" s="754"/>
      <c r="AP63" s="754"/>
      <c r="AQ63" s="754"/>
      <c r="AR63" s="754"/>
      <c r="AS63" s="754"/>
      <c r="AT63" s="754"/>
      <c r="AU63" s="754"/>
      <c r="AV63" s="754"/>
      <c r="AW63" s="755"/>
      <c r="AX63" s="758"/>
      <c r="AY63" s="759"/>
      <c r="AZ63" s="758"/>
      <c r="BA63" s="759"/>
      <c r="BB63" s="770"/>
      <c r="BC63" s="771"/>
      <c r="BD63" s="423"/>
      <c r="BE63" s="425"/>
    </row>
    <row r="64" spans="2:58" s="87" customFormat="1" ht="0.75" customHeight="1" thickBot="1" x14ac:dyDescent="0.7">
      <c r="B64" s="356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6"/>
      <c r="U64" s="303"/>
      <c r="V64" s="356"/>
      <c r="W64" s="357"/>
      <c r="X64" s="357"/>
      <c r="Y64" s="274"/>
      <c r="Z64" s="274"/>
      <c r="AA64" s="234"/>
      <c r="AB64" s="352"/>
      <c r="AC64" s="352"/>
      <c r="AD64" s="352"/>
      <c r="AE64" s="362"/>
      <c r="AF64" s="363"/>
      <c r="AG64" s="363"/>
      <c r="AH64" s="363"/>
      <c r="AI64" s="363"/>
      <c r="AJ64" s="364"/>
      <c r="AK64" s="359"/>
      <c r="AL64" s="360"/>
      <c r="AM64" s="361"/>
      <c r="AN64" s="765" t="s">
        <v>112</v>
      </c>
      <c r="AO64" s="766"/>
      <c r="AP64" s="766"/>
      <c r="AQ64" s="766"/>
      <c r="AR64" s="766"/>
      <c r="AS64" s="766"/>
      <c r="AT64" s="766"/>
      <c r="AU64" s="766"/>
      <c r="AV64" s="766"/>
      <c r="AW64" s="767"/>
      <c r="AX64" s="435">
        <v>3</v>
      </c>
      <c r="AY64" s="436"/>
      <c r="AZ64" s="281"/>
      <c r="BA64" s="282"/>
      <c r="BB64" s="435">
        <f t="shared" ref="BB64:BB65" si="22">AX64*2*25</f>
        <v>150</v>
      </c>
      <c r="BC64" s="436"/>
      <c r="BD64" s="281"/>
      <c r="BE64" s="282"/>
    </row>
    <row r="65" spans="3:63" s="190" customFormat="1" ht="24.6" customHeight="1" x14ac:dyDescent="0.2"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760"/>
      <c r="W65" s="761"/>
      <c r="X65" s="761"/>
      <c r="Y65" s="761"/>
      <c r="Z65" s="191"/>
      <c r="AA65" s="191"/>
      <c r="AB65" s="191"/>
      <c r="AC65" s="317"/>
      <c r="AD65" s="317"/>
      <c r="AE65" s="304"/>
      <c r="AF65" s="304"/>
      <c r="AG65" s="304"/>
      <c r="AH65" s="304"/>
      <c r="AI65" s="304"/>
      <c r="AJ65" s="304"/>
      <c r="AK65" s="305"/>
      <c r="AL65" s="305"/>
      <c r="AM65" s="305"/>
      <c r="AN65" s="762" t="s">
        <v>92</v>
      </c>
      <c r="AO65" s="762"/>
      <c r="AP65" s="762"/>
      <c r="AQ65" s="762"/>
      <c r="AR65" s="762"/>
      <c r="AS65" s="762"/>
      <c r="AT65" s="762"/>
      <c r="AU65" s="762"/>
      <c r="AV65" s="762"/>
      <c r="AW65" s="762"/>
      <c r="AX65" s="762">
        <v>2</v>
      </c>
      <c r="AY65" s="762"/>
      <c r="AZ65" s="762"/>
      <c r="BA65" s="762"/>
      <c r="BB65" s="762">
        <f t="shared" si="22"/>
        <v>100</v>
      </c>
      <c r="BC65" s="762"/>
      <c r="BD65" s="762"/>
      <c r="BE65" s="762"/>
      <c r="BF65" s="317"/>
    </row>
    <row r="66" spans="3:63" s="16" customFormat="1" ht="27" customHeight="1" x14ac:dyDescent="0.75">
      <c r="E66" s="20"/>
      <c r="F66" s="21"/>
      <c r="G66" s="21"/>
      <c r="H66" s="22"/>
      <c r="I66" s="22"/>
      <c r="J66" s="22"/>
      <c r="K66" s="23"/>
      <c r="L66" s="23"/>
      <c r="M66" s="24"/>
      <c r="N66" s="25"/>
      <c r="O66" s="25"/>
      <c r="P66" s="25"/>
      <c r="Q66" s="26"/>
      <c r="R66" s="746"/>
      <c r="S66" s="746"/>
      <c r="T66" s="746"/>
      <c r="U66" s="746"/>
      <c r="V66" s="245"/>
      <c r="W66" s="246"/>
      <c r="X66" s="246"/>
      <c r="Y66" s="248"/>
      <c r="Z66" s="279"/>
      <c r="AA66" s="248"/>
      <c r="AB66" s="280"/>
      <c r="AC66" s="248"/>
      <c r="AD66" s="24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22"/>
      <c r="BG66" s="22"/>
      <c r="BH66" s="27"/>
      <c r="BI66" s="27"/>
      <c r="BJ66" s="27"/>
      <c r="BK66" s="27"/>
    </row>
    <row r="67" spans="3:63" s="16" customFormat="1" ht="94.15" customHeight="1" thickBot="1" x14ac:dyDescent="0.85">
      <c r="E67" s="20"/>
      <c r="F67" s="21"/>
      <c r="G67" s="21"/>
      <c r="H67" s="22"/>
      <c r="I67" s="22"/>
      <c r="J67" s="22"/>
      <c r="K67" s="23"/>
      <c r="L67" s="23"/>
      <c r="M67" s="24"/>
      <c r="N67" s="25"/>
      <c r="O67" s="25"/>
      <c r="P67" s="25"/>
      <c r="Q67" s="26"/>
      <c r="R67" s="240"/>
      <c r="S67" s="240"/>
      <c r="T67" s="241"/>
      <c r="U67" s="241" t="s">
        <v>146</v>
      </c>
      <c r="V67" s="241"/>
      <c r="W67" s="380"/>
      <c r="X67" s="381"/>
      <c r="Y67" s="381"/>
      <c r="Z67" s="381"/>
      <c r="AA67" s="647" t="s">
        <v>147</v>
      </c>
      <c r="AB67" s="647"/>
      <c r="AC67" s="647"/>
      <c r="AD67" s="647"/>
      <c r="AE67" s="647"/>
      <c r="AF67" s="647"/>
      <c r="AG67" s="647"/>
      <c r="AH67" s="355"/>
      <c r="AI67" s="355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22"/>
      <c r="BG67" s="22"/>
      <c r="BH67" s="27"/>
      <c r="BI67" s="27"/>
      <c r="BJ67" s="27"/>
      <c r="BK67" s="27"/>
    </row>
    <row r="68" spans="3:63" s="16" customFormat="1" ht="44.45" customHeight="1" x14ac:dyDescent="0.8">
      <c r="E68" s="28"/>
      <c r="F68" s="29"/>
      <c r="G68" s="29"/>
      <c r="H68" s="20"/>
      <c r="I68" s="21"/>
      <c r="J68" s="21"/>
      <c r="K68" s="18" t="s">
        <v>66</v>
      </c>
      <c r="L68" s="18"/>
      <c r="M68" s="18"/>
      <c r="N68" s="18"/>
      <c r="O68" s="18"/>
      <c r="P68" s="18"/>
      <c r="Q68" s="18"/>
      <c r="R68" s="350"/>
      <c r="S68" s="350"/>
      <c r="T68" s="350"/>
      <c r="U68" s="350"/>
      <c r="V68" s="245"/>
      <c r="W68" s="246"/>
      <c r="X68" s="246"/>
      <c r="Y68" s="246"/>
      <c r="Z68" s="246"/>
      <c r="AA68" s="247"/>
      <c r="AB68" s="355"/>
      <c r="AC68" s="355"/>
      <c r="AD68" s="355"/>
      <c r="AE68" s="355"/>
      <c r="AF68" s="355"/>
      <c r="AG68" s="355"/>
      <c r="AH68" s="190"/>
      <c r="AI68" s="190"/>
      <c r="AJ68" s="201"/>
      <c r="AK68" s="201"/>
      <c r="AL68" s="202"/>
      <c r="AM68" s="202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48"/>
      <c r="BG68" s="41"/>
      <c r="BH68" s="41"/>
      <c r="BI68" s="30"/>
      <c r="BJ68" s="19"/>
      <c r="BK68" s="31"/>
    </row>
    <row r="69" spans="3:63" s="190" customFormat="1" ht="128.44999999999999" customHeight="1" thickBot="1" x14ac:dyDescent="0.85">
      <c r="C69" s="331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240"/>
      <c r="S69" s="240"/>
      <c r="T69" s="241"/>
      <c r="U69" s="379" t="s">
        <v>65</v>
      </c>
      <c r="V69" s="379"/>
      <c r="W69" s="380"/>
      <c r="X69" s="381"/>
      <c r="Y69" s="381"/>
      <c r="Z69" s="381"/>
      <c r="AA69" s="382"/>
      <c r="AB69" s="648" t="s">
        <v>136</v>
      </c>
      <c r="AC69" s="648"/>
      <c r="AD69" s="648"/>
      <c r="AE69" s="648"/>
      <c r="AF69" s="648"/>
      <c r="AG69" s="648"/>
      <c r="AH69" s="244"/>
      <c r="AI69" s="17"/>
      <c r="AJ69" s="649" t="s">
        <v>115</v>
      </c>
      <c r="AK69" s="649"/>
      <c r="AL69" s="649"/>
      <c r="AM69" s="649"/>
      <c r="AN69" s="649"/>
      <c r="AO69" s="369"/>
      <c r="AP69" s="370"/>
      <c r="AQ69" s="371"/>
      <c r="AR69" s="371"/>
      <c r="AS69" s="372"/>
      <c r="AT69" s="372"/>
      <c r="AU69" s="373"/>
      <c r="AV69" s="374"/>
      <c r="AW69" s="375"/>
      <c r="AX69" s="378" t="s">
        <v>137</v>
      </c>
      <c r="AY69" s="376"/>
      <c r="AZ69" s="375"/>
      <c r="BA69" s="374"/>
      <c r="BB69" s="374"/>
      <c r="BC69" s="377"/>
      <c r="BD69" s="377"/>
    </row>
    <row r="70" spans="3:63" s="16" customFormat="1" ht="87.6" customHeight="1" x14ac:dyDescent="0.8">
      <c r="E70" s="28"/>
      <c r="F70" s="29"/>
      <c r="G70" s="29"/>
      <c r="H70" s="20"/>
      <c r="I70" s="21"/>
      <c r="J70" s="21"/>
      <c r="K70" s="18"/>
      <c r="L70" s="18"/>
      <c r="M70" s="18"/>
      <c r="N70" s="18"/>
      <c r="O70" s="18"/>
      <c r="P70" s="18"/>
      <c r="Q70" s="18"/>
      <c r="R70" s="240"/>
      <c r="S70" s="240"/>
      <c r="T70" s="241"/>
      <c r="U70" s="241"/>
      <c r="V70" s="241"/>
      <c r="W70" s="242"/>
      <c r="X70" s="243"/>
      <c r="Y70" s="663"/>
      <c r="Z70" s="663"/>
      <c r="AA70" s="663"/>
      <c r="AB70" s="663"/>
      <c r="AC70" s="663"/>
      <c r="AD70" s="351"/>
      <c r="AE70" s="321"/>
      <c r="AF70" s="323"/>
      <c r="AG70" s="321"/>
      <c r="AH70" s="190"/>
      <c r="AI70" s="190"/>
      <c r="AJ70" s="201"/>
      <c r="AK70" s="201"/>
      <c r="AL70" s="202"/>
      <c r="AM70" s="202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48"/>
      <c r="BG70" s="41"/>
      <c r="BH70" s="41"/>
      <c r="BI70" s="30"/>
      <c r="BJ70" s="19"/>
      <c r="BK70" s="31"/>
    </row>
    <row r="71" spans="3:63" s="190" customFormat="1" ht="18" customHeight="1" x14ac:dyDescent="0.8">
      <c r="V71" s="205"/>
      <c r="W71" s="84"/>
      <c r="X71" s="206"/>
      <c r="Y71" s="207"/>
      <c r="Z71" s="203"/>
      <c r="AA71" s="203"/>
      <c r="AB71" s="203"/>
      <c r="AC71" s="203"/>
      <c r="AD71" s="203"/>
      <c r="AE71" s="351"/>
      <c r="AF71" s="351"/>
      <c r="AG71" s="351"/>
      <c r="AH71" s="317"/>
      <c r="AI71" s="317"/>
      <c r="AJ71" s="317"/>
      <c r="AK71" s="317"/>
      <c r="AL71" s="317"/>
      <c r="AM71" s="317"/>
      <c r="AN71" s="202"/>
      <c r="AO71" s="201"/>
      <c r="AP71" s="324"/>
      <c r="AQ71" s="319"/>
      <c r="AR71" s="319"/>
      <c r="AS71" s="325"/>
      <c r="AT71" s="325"/>
      <c r="AU71" s="320"/>
      <c r="AV71" s="321"/>
      <c r="AW71" s="322"/>
      <c r="AX71" s="322"/>
      <c r="AY71" s="323"/>
      <c r="AZ71" s="322"/>
      <c r="BA71" s="321"/>
      <c r="BB71" s="321"/>
    </row>
    <row r="72" spans="3:63" s="190" customFormat="1" ht="35.25" x14ac:dyDescent="0.25">
      <c r="V72" s="200"/>
      <c r="Z72" s="208"/>
      <c r="AA72" s="208"/>
      <c r="AB72" s="209"/>
      <c r="AC72" s="208"/>
      <c r="AD72" s="208"/>
      <c r="AE72" s="326"/>
      <c r="AF72" s="326"/>
      <c r="AG72" s="326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</row>
    <row r="73" spans="3:63" ht="60" x14ac:dyDescent="0.8">
      <c r="V73" s="5"/>
      <c r="W73" s="55"/>
      <c r="X73" s="5"/>
      <c r="Y73" s="55"/>
      <c r="Z73" s="5"/>
      <c r="AA73" s="5"/>
      <c r="AB73" s="5"/>
      <c r="AC73" s="5"/>
      <c r="AD73" s="5"/>
      <c r="AE73" s="351"/>
      <c r="AF73" s="351"/>
      <c r="AG73" s="351"/>
      <c r="AH73" s="190"/>
      <c r="AI73" s="190"/>
      <c r="AJ73" s="201"/>
      <c r="AK73" s="201"/>
      <c r="AL73" s="202"/>
      <c r="AM73" s="202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</row>
    <row r="74" spans="3:63" ht="26.25" x14ac:dyDescent="0.4">
      <c r="AE74" s="203"/>
      <c r="AF74" s="201"/>
      <c r="AG74" s="204"/>
      <c r="AH74" s="204"/>
      <c r="AI74" s="204"/>
      <c r="AJ74" s="204"/>
      <c r="AK74" s="204"/>
      <c r="AL74" s="204"/>
      <c r="AM74" s="204"/>
      <c r="AN74" s="202"/>
      <c r="AO74" s="201"/>
      <c r="AP74" s="324"/>
      <c r="AQ74" s="319"/>
      <c r="AR74" s="319"/>
      <c r="AS74" s="325"/>
      <c r="AT74" s="325"/>
      <c r="AU74" s="320"/>
      <c r="AV74" s="321"/>
      <c r="AW74" s="322"/>
      <c r="AX74" s="322"/>
      <c r="AY74" s="323"/>
      <c r="AZ74" s="322"/>
      <c r="BA74" s="321"/>
      <c r="BB74" s="321"/>
      <c r="BC74" s="190"/>
      <c r="BD74" s="190"/>
      <c r="BE74" s="190"/>
    </row>
    <row r="75" spans="3:63" ht="14.25" x14ac:dyDescent="0.2">
      <c r="AE75" s="208"/>
      <c r="AF75" s="190"/>
      <c r="AG75" s="209"/>
      <c r="AH75" s="209"/>
      <c r="AI75" s="209"/>
      <c r="AJ75" s="208"/>
      <c r="AK75" s="208"/>
      <c r="AL75" s="190"/>
      <c r="AM75" s="190"/>
      <c r="AN75" s="204"/>
      <c r="AO75" s="204"/>
      <c r="AP75" s="204"/>
      <c r="AQ75" s="204"/>
      <c r="AR75" s="204"/>
      <c r="AS75" s="204"/>
      <c r="AT75" s="202"/>
      <c r="AU75" s="49"/>
      <c r="AV75" s="49"/>
      <c r="AW75" s="49"/>
      <c r="AX75" s="49"/>
      <c r="AY75" s="49"/>
      <c r="AZ75" s="49"/>
      <c r="BA75" s="202"/>
      <c r="BB75" s="202"/>
      <c r="BC75" s="190"/>
      <c r="BD75" s="190"/>
      <c r="BE75" s="190"/>
    </row>
    <row r="76" spans="3:63" ht="14.25" x14ac:dyDescent="0.2">
      <c r="AE76" s="5"/>
      <c r="AN76" s="190"/>
      <c r="AO76" s="208"/>
      <c r="AP76" s="208"/>
      <c r="AQ76" s="190"/>
      <c r="AR76" s="190"/>
      <c r="AS76" s="190"/>
      <c r="BA76" s="190"/>
      <c r="BB76" s="190"/>
      <c r="BC76" s="190"/>
      <c r="BD76" s="190"/>
      <c r="BE76" s="190"/>
    </row>
    <row r="78" spans="3:63" x14ac:dyDescent="0.2">
      <c r="AB78" s="44" t="s">
        <v>23</v>
      </c>
    </row>
  </sheetData>
  <mergeCells count="162">
    <mergeCell ref="Y70:AC70"/>
    <mergeCell ref="V65:Y65"/>
    <mergeCell ref="AN65:AW65"/>
    <mergeCell ref="AX65:AY65"/>
    <mergeCell ref="AZ65:BA65"/>
    <mergeCell ref="BB65:BC65"/>
    <mergeCell ref="AJ69:AN69"/>
    <mergeCell ref="AA67:AG67"/>
    <mergeCell ref="BD62:BE63"/>
    <mergeCell ref="AE62:AJ63"/>
    <mergeCell ref="AK62:AM63"/>
    <mergeCell ref="AN64:AW64"/>
    <mergeCell ref="AX64:AY64"/>
    <mergeCell ref="BB64:BC64"/>
    <mergeCell ref="BD65:BE65"/>
    <mergeCell ref="AZ62:BA63"/>
    <mergeCell ref="BB62:BC63"/>
    <mergeCell ref="R66:U66"/>
    <mergeCell ref="AB69:AG69"/>
    <mergeCell ref="B62:B63"/>
    <mergeCell ref="C62:U63"/>
    <mergeCell ref="V62:V63"/>
    <mergeCell ref="W62:X63"/>
    <mergeCell ref="Y62:Z63"/>
    <mergeCell ref="AN62:AW63"/>
    <mergeCell ref="AX62:AY63"/>
    <mergeCell ref="AX59:BA60"/>
    <mergeCell ref="BB59:BE60"/>
    <mergeCell ref="B60:B61"/>
    <mergeCell ref="C60:U61"/>
    <mergeCell ref="V60:V61"/>
    <mergeCell ref="W60:X61"/>
    <mergeCell ref="Y60:Z61"/>
    <mergeCell ref="AX61:AY61"/>
    <mergeCell ref="AZ61:BA61"/>
    <mergeCell ref="BB61:BC61"/>
    <mergeCell ref="C59:U59"/>
    <mergeCell ref="W59:X59"/>
    <mergeCell ref="Y59:Z59"/>
    <mergeCell ref="AE59:AJ61"/>
    <mergeCell ref="AK59:AM61"/>
    <mergeCell ref="AN59:AW61"/>
    <mergeCell ref="BD61:BE61"/>
    <mergeCell ref="V55:W55"/>
    <mergeCell ref="AF55:AP55"/>
    <mergeCell ref="U57:V57"/>
    <mergeCell ref="X57:Y57"/>
    <mergeCell ref="Z57:AA57"/>
    <mergeCell ref="B58:Z58"/>
    <mergeCell ref="AE58:BE58"/>
    <mergeCell ref="V52:W52"/>
    <mergeCell ref="AF52:AP52"/>
    <mergeCell ref="V53:W53"/>
    <mergeCell ref="AF53:AP53"/>
    <mergeCell ref="V54:W54"/>
    <mergeCell ref="AF54:AP54"/>
    <mergeCell ref="V49:W49"/>
    <mergeCell ref="AF49:AP49"/>
    <mergeCell ref="V50:W50"/>
    <mergeCell ref="AF50:AP50"/>
    <mergeCell ref="V51:W51"/>
    <mergeCell ref="AF51:AP51"/>
    <mergeCell ref="C46:AE46"/>
    <mergeCell ref="C47:C48"/>
    <mergeCell ref="V47:W47"/>
    <mergeCell ref="AC47:AE48"/>
    <mergeCell ref="AF47:AP47"/>
    <mergeCell ref="V48:W48"/>
    <mergeCell ref="AF48:AP48"/>
    <mergeCell ref="U43:V43"/>
    <mergeCell ref="X43:AE43"/>
    <mergeCell ref="C44:AE44"/>
    <mergeCell ref="C45:AE45"/>
    <mergeCell ref="U41:V41"/>
    <mergeCell ref="X41:AE41"/>
    <mergeCell ref="U42:AE42"/>
    <mergeCell ref="U37:AE37"/>
    <mergeCell ref="C38:BF38"/>
    <mergeCell ref="C39:BF39"/>
    <mergeCell ref="U40:AE40"/>
    <mergeCell ref="C32:AE32"/>
    <mergeCell ref="C33:BF33"/>
    <mergeCell ref="C34:BF34"/>
    <mergeCell ref="U35:W35"/>
    <mergeCell ref="X35:AE35"/>
    <mergeCell ref="C36:AE36"/>
    <mergeCell ref="C28:BF28"/>
    <mergeCell ref="U29:W29"/>
    <mergeCell ref="X29:AE29"/>
    <mergeCell ref="U30:W30"/>
    <mergeCell ref="X30:AE30"/>
    <mergeCell ref="C31:AE31"/>
    <mergeCell ref="BM18:BM20"/>
    <mergeCell ref="AY19:BF19"/>
    <mergeCell ref="AF20:AF24"/>
    <mergeCell ref="AG20:AG24"/>
    <mergeCell ref="AH20:AH24"/>
    <mergeCell ref="AI20:AO20"/>
    <mergeCell ref="AQ20:AQ24"/>
    <mergeCell ref="AF17:AG19"/>
    <mergeCell ref="AH17:AO19"/>
    <mergeCell ref="AP17:AP24"/>
    <mergeCell ref="BK24:BK27"/>
    <mergeCell ref="AZ23:BB23"/>
    <mergeCell ref="BC23:BC24"/>
    <mergeCell ref="BD23:BF23"/>
    <mergeCell ref="AT20:AT24"/>
    <mergeCell ref="AU20:AU24"/>
    <mergeCell ref="AV20:AV24"/>
    <mergeCell ref="AW20:AW24"/>
    <mergeCell ref="AQ17:AX19"/>
    <mergeCell ref="AY17:BF17"/>
    <mergeCell ref="AY18:BF18"/>
    <mergeCell ref="AY20:BB21"/>
    <mergeCell ref="BC20:BF21"/>
    <mergeCell ref="AI21:AJ23"/>
    <mergeCell ref="U25:W25"/>
    <mergeCell ref="X25:AE25"/>
    <mergeCell ref="C26:BF26"/>
    <mergeCell ref="C27:BF27"/>
    <mergeCell ref="AX20:AX24"/>
    <mergeCell ref="B13:V13"/>
    <mergeCell ref="AW13:AY13"/>
    <mergeCell ref="W14:X14"/>
    <mergeCell ref="Y14:AW14"/>
    <mergeCell ref="U17:W24"/>
    <mergeCell ref="X17:AE24"/>
    <mergeCell ref="C17:C24"/>
    <mergeCell ref="AK21:AL23"/>
    <mergeCell ref="AM21:AN23"/>
    <mergeCell ref="AO21:AO24"/>
    <mergeCell ref="AY22:BB22"/>
    <mergeCell ref="BC22:BF22"/>
    <mergeCell ref="AY23:AY24"/>
    <mergeCell ref="AR20:AR24"/>
    <mergeCell ref="AS20:AS24"/>
    <mergeCell ref="BK14:BK16"/>
    <mergeCell ref="C16:BF16"/>
    <mergeCell ref="B10:V10"/>
    <mergeCell ref="X11:AV11"/>
    <mergeCell ref="AW11:BA12"/>
    <mergeCell ref="BB11:BF11"/>
    <mergeCell ref="B12:V12"/>
    <mergeCell ref="W12:AC12"/>
    <mergeCell ref="AE12:AO12"/>
    <mergeCell ref="W15:AB15"/>
    <mergeCell ref="AE15:AM15"/>
    <mergeCell ref="AZ13:BF13"/>
    <mergeCell ref="B8:V8"/>
    <mergeCell ref="W8:Y8"/>
    <mergeCell ref="Z8:AF8"/>
    <mergeCell ref="AW8:BA9"/>
    <mergeCell ref="BB8:BF8"/>
    <mergeCell ref="B9:V9"/>
    <mergeCell ref="AC9:AV9"/>
    <mergeCell ref="BB9:BF9"/>
    <mergeCell ref="C2:BB2"/>
    <mergeCell ref="C4:BB4"/>
    <mergeCell ref="W5:BA5"/>
    <mergeCell ref="X6:AL6"/>
    <mergeCell ref="U7:V7"/>
    <mergeCell ref="Y7:AH7"/>
  </mergeCells>
  <pageMargins left="0.78740157480314965" right="0" top="0.39370078740157483" bottom="0.39370078740157483" header="0.31496062992125984" footer="0.31496062992125984"/>
  <pageSetup paperSize="9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РНП_PhD_1</vt:lpstr>
      <vt:lpstr>РНП_PhD_2 (в)</vt:lpstr>
      <vt:lpstr>РНП_PhD_1!Область_печати</vt:lpstr>
      <vt:lpstr>'РНП_PhD_2 (в)'!Область_печати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home-pc</cp:lastModifiedBy>
  <cp:lastPrinted>2021-05-25T09:58:53Z</cp:lastPrinted>
  <dcterms:created xsi:type="dcterms:W3CDTF">2016-09-02T06:28:00Z</dcterms:created>
  <dcterms:modified xsi:type="dcterms:W3CDTF">2021-05-27T12:04:10Z</dcterms:modified>
</cp:coreProperties>
</file>